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235" activeTab="0"/>
  </bookViews>
  <sheets>
    <sheet name="Приложение 3" sheetId="1" r:id="rId1"/>
  </sheets>
  <definedNames>
    <definedName name="_xlnm.Print_Titles" localSheetId="0">'Приложение 3'!$11:$11</definedName>
  </definedNames>
  <calcPr fullCalcOnLoad="1"/>
</workbook>
</file>

<file path=xl/sharedStrings.xml><?xml version="1.0" encoding="utf-8"?>
<sst xmlns="http://schemas.openxmlformats.org/spreadsheetml/2006/main" count="707" uniqueCount="160">
  <si>
    <t>Наименование показателей</t>
  </si>
  <si>
    <t>Рз</t>
  </si>
  <si>
    <t>ПР</t>
  </si>
  <si>
    <t>01</t>
  </si>
  <si>
    <t>02</t>
  </si>
  <si>
    <t>03</t>
  </si>
  <si>
    <t>Итого</t>
  </si>
  <si>
    <t>ЦСР</t>
  </si>
  <si>
    <t>ВР</t>
  </si>
  <si>
    <t>Сумма</t>
  </si>
  <si>
    <t>(тыс.руб.)</t>
  </si>
  <si>
    <t>05</t>
  </si>
  <si>
    <t>09</t>
  </si>
  <si>
    <t>08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</si>
  <si>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</si>
  <si>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</si>
  <si>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Физическая культура и спорт</t>
  </si>
  <si>
    <t xml:space="preserve">Национальная безопасность и правоохранительная деятельность </t>
  </si>
  <si>
    <t>Жилищно-комунальное хозяйство</t>
  </si>
  <si>
    <t>11</t>
  </si>
  <si>
    <t>Мобилизационная и вневойсковая подготовка</t>
  </si>
  <si>
    <t xml:space="preserve">Осуществление воинского учета на территории, где отсутствуют военные комиссариаты </t>
  </si>
  <si>
    <t>04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</si>
  <si>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</si>
  <si>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</si>
  <si>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</si>
  <si>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</si>
  <si>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</si>
  <si>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</si>
  <si>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Здравоохранение ,физическая культура и спорт</t>
  </si>
  <si>
    <t>Национальная оборона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</si>
  <si>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 </t>
  </si>
  <si>
    <t>к   решению Собрания депутатов</t>
  </si>
  <si>
    <t>002 04 00</t>
  </si>
  <si>
    <t>001 36 00</t>
  </si>
  <si>
    <t>795 02 00</t>
  </si>
  <si>
    <t>795 00 00</t>
  </si>
  <si>
    <t>795 05 00</t>
  </si>
  <si>
    <t>795 03 00</t>
  </si>
  <si>
    <t>795 06 00</t>
  </si>
  <si>
    <t>795 07 00</t>
  </si>
  <si>
    <t>521 00 00</t>
  </si>
  <si>
    <t>521 06 00</t>
  </si>
  <si>
    <t>4</t>
  </si>
  <si>
    <t xml:space="preserve">Руководство и управление в сфере установленных функций органов государственной власти субъектов </t>
  </si>
  <si>
    <t>002 00 00</t>
  </si>
  <si>
    <t xml:space="preserve">002 04 00 </t>
  </si>
  <si>
    <t xml:space="preserve">Определение перечня должностных лиц, уполномоченных состовлять протоколы об административных правонарушениях,предусмотренных  статьями 2.1 (в части нарушения выборными должностными лицами органом местного самоуправления, муниципальных учреждений и муниципальных унитарных предприятий порядка и сроков рассмотрения обращений граждан), 2.2,2.4,2.7,3.2,3.3,(в части административных правонарушений, совершенных в отношении объектов культурного наследия (памятников истории и кубьтуры) местного значения, их территорий, зон их охраны), 4.1.,5.1-5.7,6.1-6.3,7.1,7.2,7.3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 статьей 9.3 Областного закона от 25 октября 2002 года №273-ЗС "Об административных правонарушениях"     </t>
  </si>
  <si>
    <t>521 02 15</t>
  </si>
  <si>
    <t xml:space="preserve">01 </t>
  </si>
  <si>
    <t xml:space="preserve">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</si>
  <si>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</si>
  <si>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</si>
  <si>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</si>
  <si>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</si>
  <si>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</si>
  <si>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</si>
  <si>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 xml:space="preserve">05 </t>
  </si>
  <si>
    <t xml:space="preserve">Культура и кинематография </t>
  </si>
  <si>
    <t>Уплата налога на имущество организаций и земельного налога</t>
  </si>
  <si>
    <t>Целевые программы муниципальных образований</t>
  </si>
  <si>
    <t>002 03 00</t>
  </si>
  <si>
    <t>Глава муниципального образования</t>
  </si>
  <si>
    <t>100</t>
  </si>
  <si>
    <t>120</t>
  </si>
  <si>
    <t>121</t>
  </si>
  <si>
    <t>Фонд оплаты труда и страховые взносы</t>
  </si>
  <si>
    <t>200</t>
  </si>
  <si>
    <t>Закупка товаров, работ и услуг</t>
  </si>
  <si>
    <t>240</t>
  </si>
  <si>
    <t>244</t>
  </si>
  <si>
    <t>242</t>
  </si>
  <si>
    <t>Закупка товаров, работ и услуг в сфере информационно-коммуникационных технологий</t>
  </si>
  <si>
    <t>851</t>
  </si>
  <si>
    <t>852</t>
  </si>
  <si>
    <t>Уплата прочих налогов, сборов и иных платежей</t>
  </si>
  <si>
    <t>Уплата налогов, сборов и иных платежей</t>
  </si>
  <si>
    <t>850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</si>
  <si>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</si>
  <si>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</si>
  <si>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поддержка</t>
  </si>
  <si>
    <t>312</t>
  </si>
  <si>
    <t>Публичные нормативные социальные выплаты гражданам</t>
  </si>
  <si>
    <t>310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</si>
  <si>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</si>
  <si>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</si>
  <si>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</si>
  <si>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</si>
  <si>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Долгосрочная  целевая  программа «Пожарная безопасность и защита населения и территории  Кривянского сельского поселения Октябрьского района   от чрезвычайных ситуаций на 2011-2014 годы.»</t>
  </si>
  <si>
    <t>540</t>
  </si>
  <si>
    <t>795 01 00</t>
  </si>
  <si>
    <t>Расходы на выплаты персоналу в целях обеспечения выполнения функций органами местного самоупарвления,казенными учреждениями</t>
  </si>
  <si>
    <t>Расходы на выплаты персаналу органами местного самоуправления</t>
  </si>
  <si>
    <t>Иные закупки товаров,работ и услуг для муниципальных нужд</t>
  </si>
  <si>
    <t>Прочая закупка товаров,работ и услуг для муниципальных нужд</t>
  </si>
  <si>
    <t>Иные закупки товаров,работ и услуг для муниципальных  нужд</t>
  </si>
  <si>
    <t>Национальная экономика</t>
  </si>
  <si>
    <t>Дорожное хозяйство (дорожный фонд)</t>
  </si>
  <si>
    <t>Пенсионное обеспечение</t>
  </si>
  <si>
    <t>Пенсии, выплачиваемые органами местного самоуправления</t>
  </si>
  <si>
    <t>092 03 00</t>
  </si>
  <si>
    <t>Выполнение других обязательств государства</t>
  </si>
  <si>
    <t>522 27 00</t>
  </si>
  <si>
    <t>Региональные целевые программы</t>
  </si>
  <si>
    <t>Областная целевая программа "Развитие сети автомобильных дорог общего пользования в Ростовской области на 2010-2013 г"</t>
  </si>
  <si>
    <t>522 00 00</t>
  </si>
  <si>
    <t>300</t>
  </si>
  <si>
    <t>Социальное обеспечение и иные выплаты населению</t>
  </si>
  <si>
    <t xml:space="preserve">Распределение бюджетных ассигнований 
по разделам и подразделам, целевым статьям
и видам расходов классификации расходов бюджета на 2013 год
</t>
  </si>
  <si>
    <t xml:space="preserve">«О бюджете Коммунарского сельского поселения Октябрьского района  на 2013 год и плановый период 2014-2015 годы»
</t>
  </si>
  <si>
    <t> Муниципальная долгосрочная целевая программа "Пожарная безопасность и защита населения и территории Коммунарского сельского поселения Октябрьского района от чрезвычайных ситуаций на 2011-2014 годы"</t>
  </si>
  <si>
    <t>Муниципальная долгосрочная целевая программа "Развитие дорог и улично-дорожной сети Коммунарского сельского поселения Октябрьского района на 2011-2014 годы"</t>
  </si>
  <si>
    <t> Муниципальная долгосрочная целевая программа "Благоустройство: озеленение и освещение территории Коммунарского сельского поселения на 2011-2014 годы"</t>
  </si>
  <si>
    <t>Муниципальная долгосрочная  целевая  программа «Культура Коммунарского сельского поселения Октябрьского района на 2010-2014 годы»</t>
  </si>
  <si>
    <t>Муниципальная долгосрочная целевая программа "Социальная поддержка населения Коммунарского сельского поселения Октябрьского района на 2011-2014 годы"</t>
  </si>
  <si>
    <t>Муниципальная долгосрочная целевая программа "Развитие физической культуры и массового спорта в Коммунарском сельском поселении Октябрьского района на 2011-2014 годы"</t>
  </si>
  <si>
    <t>Специалист по делопроизводству, архивной работе</t>
  </si>
  <si>
    <t>Т.В. Толстолуцкая</t>
  </si>
  <si>
    <t>Приложение 8</t>
  </si>
  <si>
    <t xml:space="preserve">Культура, кинематография </t>
  </si>
  <si>
    <t>Иные безвозмездные и безвозвратные перечисления</t>
  </si>
  <si>
    <t>520 00 00</t>
  </si>
  <si>
    <t>Областная долгосрочная целевая программа "Культура Дона (2010-2014 годы"</t>
  </si>
  <si>
    <t>522 09 00</t>
  </si>
  <si>
    <t>Предоставление субсидий муниципальным бюджетным учреждениям</t>
  </si>
  <si>
    <t>Субсидии муниципальным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</si>
  <si>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</si>
  <si>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12</t>
  </si>
  <si>
    <t>340 00 00</t>
  </si>
  <si>
    <t>340 03 00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</si>
  <si>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</si>
  <si>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</si>
  <si>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Мероаприятия по землеустройству и землепользованию</t>
  </si>
  <si>
    <t>795 09 00</t>
  </si>
  <si>
    <t>Водное хозяйство</t>
  </si>
  <si>
    <t>Муниципальная долгосрочная целевая программа
Коммунарского сельского поселения Октябрьского района "В области охраны окружающей среды и рационального природопользования
на 2011 - 2015 годы»</t>
  </si>
  <si>
    <t>795 08 00</t>
  </si>
  <si>
    <t> Благоустройство</t>
  </si>
  <si>
    <t>Коммунальное хозяйство</t>
  </si>
  <si>
    <t>Муниципальная долгосрочная целевая программа "Строительство, реконструкция, капитальный ремонт инженерной инфраструктуры Коммунарского сельского поселения Октябрьского района на 2011-2014 годы"</t>
  </si>
  <si>
    <t>321</t>
  </si>
  <si>
    <t>Социальное обеспечение населению</t>
  </si>
  <si>
    <t>Пособия и компенсации гражданам и иные социальные выплаты,кроме публичных нормативных обязательств</t>
  </si>
  <si>
    <t>Охрана окружающей среды</t>
  </si>
  <si>
    <t>Сбор,удаление отходов и очистка сточных вод</t>
  </si>
  <si>
    <t>795 11 00</t>
  </si>
  <si>
    <t> Муниципальная долгосрочная целевая программа "Профилактика терроризма и экстремизма в Коммунарском сельском поселении на 2011-2015 годы"</t>
  </si>
  <si>
    <t>092 03 05</t>
  </si>
  <si>
    <t>Прочие выплаты по обязательствам государства</t>
  </si>
  <si>
    <t>795 10 00</t>
  </si>
  <si>
    <t>Муниципальная долгосрочная целевая программа "Развитие туризма и отдыха на территории Коммунарского сельского поселения на 2013-2014 годы"</t>
  </si>
  <si>
    <t>500</t>
  </si>
  <si>
    <t>Межбюджетные трансферты</t>
  </si>
  <si>
    <t xml:space="preserve">092 00 00 </t>
  </si>
  <si>
    <t>Реализация государственных функций,связанных с общегосударственным управлением</t>
  </si>
  <si>
    <t>800</t>
  </si>
  <si>
    <t>Иные бюджетные ассигнования</t>
  </si>
  <si>
    <t>795 15 00</t>
  </si>
  <si>
    <t>Муниципальная долгосрочная целевая программа «Развитие малоэтажного жилищного строительства в Коммунарском сельском поселении на 2013-2020 годы»</t>
  </si>
  <si>
    <t>Жилищное хозяйство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</si>
</sst>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0_ ;\-#,##0.00\ "/>
    <numFmt numFmtId="181" formatCode="_-* #,##0.0000_р_._-;\-* #,##0.00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left" vertical="center" wrapText="1"/>
    </xf>
    <xf numFmtId="171" fontId="3" fillId="0" borderId="0" xfId="0" applyNumberFormat="1" applyFont="1" applyFill="1" applyBorder="1" applyAlignment="1">
      <alignment horizontal="left" vertical="center" wrapText="1"/>
    </xf>
    <xf numFmtId="171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171" fontId="6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3" fontId="5" fillId="0" borderId="10" xfId="60" applyFont="1" applyFill="1" applyBorder="1" applyAlignment="1">
      <alignment horizontal="left" vertical="center" wrapText="1"/>
    </xf>
    <xf numFmtId="171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5" fillId="0" borderId="10" xfId="6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vertical="center"/>
    </xf>
    <xf numFmtId="49" fontId="1" fillId="0" borderId="10" xfId="6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10" xfId="6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171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I207"/>
  <sheetViews>
    <sheetView tabSelected="1" zoomScale="95" zoomScaleNormal="95" zoomScalePageLayoutView="0" workbookViewId="0" topLeftCell="A156">
      <selection activeCell="F158" sqref="F158"/>
    </sheetView>
  </sheetViews>
  <sheetFormatPr defaultColWidth="9.00390625" defaultRowHeight="12.75"/>
  <cols>
    <col min="1" max="1" width="46.125" style="11" customWidth="1"/>
    <col min="2" max="2" width="9.125" style="1" customWidth="1"/>
    <col min="3" max="3" width="8.75390625" style="1" customWidth="1"/>
    <col min="4" max="4" width="11.125" style="1" customWidth="1"/>
    <col min="5" max="5" width="6.125" style="1" customWidth="1"/>
    <col min="6" max="6" width="10.625" style="1" customWidth="1"/>
    <col min="7" max="16384" width="9.125" style="1" customWidth="1"/>
  </cols>
  <sheetData>
    <row r="2" spans="1:6" ht="12.75">
      <c r="A2" s="9"/>
      <c r="B2" s="53" t="s">
        <v>118</v>
      </c>
      <c r="C2" s="53"/>
      <c r="D2" s="53"/>
      <c r="E2" s="53"/>
      <c r="F2" s="53"/>
    </row>
    <row r="3" spans="1:6" ht="12.75">
      <c r="A3" s="9"/>
      <c r="B3" s="53" t="s">
        <v>32</v>
      </c>
      <c r="C3" s="53"/>
      <c r="D3" s="53"/>
      <c r="E3" s="53"/>
      <c r="F3" s="53"/>
    </row>
    <row r="4" spans="1:6" ht="48.75" customHeight="1">
      <c r="A4" s="9"/>
      <c r="B4" s="24"/>
      <c r="C4" s="54" t="s">
        <v>109</v>
      </c>
      <c r="D4" s="54"/>
      <c r="E4" s="54"/>
      <c r="F4" s="54"/>
    </row>
    <row r="5" spans="1:3" ht="2.25" customHeight="1">
      <c r="A5" s="9"/>
      <c r="B5" s="5"/>
      <c r="C5" s="5"/>
    </row>
    <row r="6" spans="1:6" ht="29.25" customHeight="1">
      <c r="A6" s="55" t="s">
        <v>108</v>
      </c>
      <c r="B6" s="55"/>
      <c r="C6" s="55"/>
      <c r="D6" s="55"/>
      <c r="E6" s="55"/>
      <c r="F6" s="55"/>
    </row>
    <row r="7" spans="1:6" ht="15" customHeight="1">
      <c r="A7" s="55"/>
      <c r="B7" s="55"/>
      <c r="C7" s="55"/>
      <c r="D7" s="55"/>
      <c r="E7" s="55"/>
      <c r="F7" s="55"/>
    </row>
    <row r="8" spans="1:6" ht="15.75" customHeight="1">
      <c r="A8" s="55"/>
      <c r="B8" s="55"/>
      <c r="C8" s="55"/>
      <c r="D8" s="55"/>
      <c r="E8" s="55"/>
      <c r="F8" s="55"/>
    </row>
    <row r="9" spans="1:6" ht="12.75">
      <c r="A9" s="2"/>
      <c r="B9" s="2"/>
      <c r="C9" s="2"/>
      <c r="F9" s="2" t="s">
        <v>10</v>
      </c>
    </row>
    <row r="10" spans="1:6" s="3" customFormat="1" ht="12.75">
      <c r="A10" s="13" t="s">
        <v>0</v>
      </c>
      <c r="B10" s="13" t="s">
        <v>1</v>
      </c>
      <c r="C10" s="13" t="s">
        <v>2</v>
      </c>
      <c r="D10" s="14" t="s">
        <v>7</v>
      </c>
      <c r="E10" s="13" t="s">
        <v>8</v>
      </c>
      <c r="F10" s="13" t="s">
        <v>9</v>
      </c>
    </row>
    <row r="11" spans="1:6" s="3" customFormat="1" ht="17.25" customHeight="1">
      <c r="A11" s="13">
        <v>1</v>
      </c>
      <c r="B11" s="13">
        <v>2</v>
      </c>
      <c r="C11" s="13">
        <v>3</v>
      </c>
      <c r="D11" s="43" t="s">
        <v>43</v>
      </c>
      <c r="E11" s="13">
        <v>5</v>
      </c>
      <c r="F11" s="13">
        <v>6</v>
      </c>
    </row>
    <row r="12" spans="1:7" s="4" customFormat="1" ht="12.75">
      <c r="A12" s="26" t="s">
        <v>14</v>
      </c>
      <c r="B12" s="27" t="s">
        <v>3</v>
      </c>
      <c r="C12" s="27"/>
      <c r="D12" s="28"/>
      <c r="E12" s="27"/>
      <c r="F12" s="29">
        <f>F13+F22+F42+F47</f>
        <v>6994.597999999999</v>
      </c>
      <c r="G12" s="40"/>
    </row>
    <row r="13" spans="1:6" s="4" customFormat="1" ht="38.25">
      <c r="A13" s="26" t="s">
        <v>15</v>
      </c>
      <c r="B13" s="30" t="s">
        <v>3</v>
      </c>
      <c r="C13" s="30" t="s">
        <v>4</v>
      </c>
      <c r="D13" s="30"/>
      <c r="E13" s="30"/>
      <c r="F13" s="29">
        <f>F14</f>
        <v>980.4</v>
      </c>
    </row>
    <row r="14" spans="1:6" s="4" customFormat="1" ht="25.5">
      <c r="A14" s="31" t="s">
        <v>44</v>
      </c>
      <c r="B14" s="30" t="s">
        <v>3</v>
      </c>
      <c r="C14" s="30" t="s">
        <v>4</v>
      </c>
      <c r="D14" s="30" t="s">
        <v>45</v>
      </c>
      <c r="E14" s="30"/>
      <c r="F14" s="29">
        <f>F15</f>
        <v>980.4</v>
      </c>
    </row>
    <row r="15" spans="1:6" s="4" customFormat="1" ht="12.75">
      <c r="A15" s="26" t="s">
        <v>62</v>
      </c>
      <c r="B15" s="30" t="s">
        <v>3</v>
      </c>
      <c r="C15" s="30" t="s">
        <v>4</v>
      </c>
      <c r="D15" s="30" t="s">
        <v>61</v>
      </c>
      <c r="E15" s="30"/>
      <c r="F15" s="29">
        <f>F16+F19</f>
        <v>980.4</v>
      </c>
    </row>
    <row r="16" spans="1:6" s="4" customFormat="1" ht="38.25">
      <c r="A16" s="26" t="s">
        <v>91</v>
      </c>
      <c r="B16" s="30" t="s">
        <v>3</v>
      </c>
      <c r="C16" s="30" t="s">
        <v>4</v>
      </c>
      <c r="D16" s="30" t="s">
        <v>61</v>
      </c>
      <c r="E16" s="30" t="s">
        <v>63</v>
      </c>
      <c r="F16" s="29">
        <f>F17</f>
        <v>980.4</v>
      </c>
    </row>
    <row r="17" spans="1:6" s="4" customFormat="1" ht="25.5">
      <c r="A17" s="26" t="s">
        <v>92</v>
      </c>
      <c r="B17" s="30" t="s">
        <v>3</v>
      </c>
      <c r="C17" s="30" t="s">
        <v>4</v>
      </c>
      <c r="D17" s="30" t="s">
        <v>61</v>
      </c>
      <c r="E17" s="30" t="s">
        <v>64</v>
      </c>
      <c r="F17" s="29">
        <f>F18</f>
        <v>980.4</v>
      </c>
    </row>
    <row r="18" spans="1:6" s="4" customFormat="1" ht="12.75">
      <c r="A18" s="26" t="s">
        <v>66</v>
      </c>
      <c r="B18" s="30" t="s">
        <v>3</v>
      </c>
      <c r="C18" s="30" t="s">
        <v>4</v>
      </c>
      <c r="D18" s="30" t="s">
        <v>61</v>
      </c>
      <c r="E18" s="30" t="s">
        <v>65</v>
      </c>
      <c r="F18" s="29">
        <v>980.4</v>
      </c>
    </row>
    <row r="19" spans="1:6" s="4" customFormat="1" ht="12.75" hidden="1">
      <c r="A19" s="26" t="s">
        <v>68</v>
      </c>
      <c r="B19" s="30" t="s">
        <v>3</v>
      </c>
      <c r="C19" s="30" t="s">
        <v>4</v>
      </c>
      <c r="D19" s="30" t="s">
        <v>61</v>
      </c>
      <c r="E19" s="30" t="s">
        <v>67</v>
      </c>
      <c r="F19" s="29">
        <v>0</v>
      </c>
    </row>
    <row r="20" spans="1:6" s="4" customFormat="1" ht="25.5" hidden="1">
      <c r="A20" s="26" t="s">
        <v>93</v>
      </c>
      <c r="B20" s="30" t="s">
        <v>3</v>
      </c>
      <c r="C20" s="30" t="s">
        <v>4</v>
      </c>
      <c r="D20" s="30" t="s">
        <v>61</v>
      </c>
      <c r="E20" s="30" t="s">
        <v>69</v>
      </c>
      <c r="F20" s="29">
        <v>0</v>
      </c>
    </row>
    <row r="21" spans="1:6" s="4" customFormat="1" ht="25.5" hidden="1">
      <c r="A21" s="26" t="s">
        <v>94</v>
      </c>
      <c r="B21" s="30" t="s">
        <v>3</v>
      </c>
      <c r="C21" s="30" t="s">
        <v>4</v>
      </c>
      <c r="D21" s="30" t="s">
        <v>61</v>
      </c>
      <c r="E21" s="30" t="s">
        <v>70</v>
      </c>
      <c r="F21" s="29">
        <v>0</v>
      </c>
    </row>
    <row r="22" spans="1:6" s="4" customFormat="1" ht="51">
      <c r="A22" s="26" t="s">
        <v>24</v>
      </c>
      <c r="B22" s="27" t="s">
        <v>3</v>
      </c>
      <c r="C22" s="27" t="s">
        <v>22</v>
      </c>
      <c r="D22" s="32"/>
      <c r="E22" s="27"/>
      <c r="F22" s="29">
        <f>F23+F35</f>
        <v>5767.191</v>
      </c>
    </row>
    <row r="23" spans="1:6" s="4" customFormat="1" ht="25.5">
      <c r="A23" s="31" t="s">
        <v>44</v>
      </c>
      <c r="B23" s="27" t="s">
        <v>3</v>
      </c>
      <c r="C23" s="27" t="s">
        <v>22</v>
      </c>
      <c r="D23" s="32" t="s">
        <v>45</v>
      </c>
      <c r="E23" s="27"/>
      <c r="F23" s="29">
        <f>F24</f>
        <v>5710.691</v>
      </c>
    </row>
    <row r="24" spans="1:6" s="4" customFormat="1" ht="12.75">
      <c r="A24" s="26" t="s">
        <v>25</v>
      </c>
      <c r="B24" s="27" t="s">
        <v>3</v>
      </c>
      <c r="C24" s="27" t="s">
        <v>22</v>
      </c>
      <c r="D24" s="32" t="s">
        <v>33</v>
      </c>
      <c r="E24" s="30"/>
      <c r="F24" s="29">
        <f>F25+F28+F33</f>
        <v>5710.691</v>
      </c>
    </row>
    <row r="25" spans="1:6" s="4" customFormat="1" ht="38.25">
      <c r="A25" s="26" t="s">
        <v>91</v>
      </c>
      <c r="B25" s="27" t="s">
        <v>3</v>
      </c>
      <c r="C25" s="27" t="s">
        <v>22</v>
      </c>
      <c r="D25" s="32" t="s">
        <v>33</v>
      </c>
      <c r="E25" s="27" t="s">
        <v>63</v>
      </c>
      <c r="F25" s="29">
        <f>F26</f>
        <v>4605.6</v>
      </c>
    </row>
    <row r="26" spans="1:6" s="4" customFormat="1" ht="25.5">
      <c r="A26" s="26" t="s">
        <v>92</v>
      </c>
      <c r="B26" s="27" t="s">
        <v>3</v>
      </c>
      <c r="C26" s="27" t="s">
        <v>22</v>
      </c>
      <c r="D26" s="32" t="s">
        <v>46</v>
      </c>
      <c r="E26" s="27" t="s">
        <v>64</v>
      </c>
      <c r="F26" s="29">
        <f>F27</f>
        <v>4605.6</v>
      </c>
    </row>
    <row r="27" spans="1:6" s="4" customFormat="1" ht="12.75">
      <c r="A27" s="26" t="s">
        <v>66</v>
      </c>
      <c r="B27" s="27" t="s">
        <v>3</v>
      </c>
      <c r="C27" s="27" t="s">
        <v>22</v>
      </c>
      <c r="D27" s="32" t="s">
        <v>33</v>
      </c>
      <c r="E27" s="27" t="s">
        <v>65</v>
      </c>
      <c r="F27" s="29">
        <v>4605.6</v>
      </c>
    </row>
    <row r="28" spans="1:6" s="4" customFormat="1" ht="12.75">
      <c r="A28" s="26" t="s">
        <v>68</v>
      </c>
      <c r="B28" s="27" t="s">
        <v>3</v>
      </c>
      <c r="C28" s="27" t="s">
        <v>22</v>
      </c>
      <c r="D28" s="32" t="s">
        <v>33</v>
      </c>
      <c r="E28" s="27" t="s">
        <v>67</v>
      </c>
      <c r="F28" s="29">
        <f>F29</f>
        <v>1063.691</v>
      </c>
    </row>
    <row r="29" spans="1:6" s="4" customFormat="1" ht="25.5">
      <c r="A29" s="26" t="s">
        <v>95</v>
      </c>
      <c r="B29" s="27" t="s">
        <v>3</v>
      </c>
      <c r="C29" s="27" t="s">
        <v>22</v>
      </c>
      <c r="D29" s="32" t="s">
        <v>33</v>
      </c>
      <c r="E29" s="27" t="s">
        <v>69</v>
      </c>
      <c r="F29" s="29">
        <f>F30+F31</f>
        <v>1063.691</v>
      </c>
    </row>
    <row r="30" spans="1:6" s="4" customFormat="1" ht="25.5">
      <c r="A30" s="26" t="s">
        <v>72</v>
      </c>
      <c r="B30" s="27" t="s">
        <v>3</v>
      </c>
      <c r="C30" s="27" t="s">
        <v>22</v>
      </c>
      <c r="D30" s="32" t="s">
        <v>33</v>
      </c>
      <c r="E30" s="27" t="s">
        <v>71</v>
      </c>
      <c r="F30" s="29">
        <f>359.6+14.2+46.118</f>
        <v>419.918</v>
      </c>
    </row>
    <row r="31" spans="1:6" s="4" customFormat="1" ht="25.5">
      <c r="A31" s="26" t="s">
        <v>94</v>
      </c>
      <c r="B31" s="27" t="s">
        <v>3</v>
      </c>
      <c r="C31" s="27" t="s">
        <v>22</v>
      </c>
      <c r="D31" s="32" t="s">
        <v>33</v>
      </c>
      <c r="E31" s="27" t="s">
        <v>70</v>
      </c>
      <c r="F31" s="29">
        <f>343.3+34.9-3.7+107+25.545+25.828+65+1.5+36.4+8</f>
        <v>643.773</v>
      </c>
    </row>
    <row r="32" spans="1:6" s="4" customFormat="1" ht="12.75">
      <c r="A32" s="26" t="s">
        <v>156</v>
      </c>
      <c r="B32" s="27" t="s">
        <v>3</v>
      </c>
      <c r="C32" s="27" t="s">
        <v>22</v>
      </c>
      <c r="D32" s="32" t="s">
        <v>33</v>
      </c>
      <c r="E32" s="27" t="s">
        <v>155</v>
      </c>
      <c r="F32" s="29">
        <f>F33</f>
        <v>41.4</v>
      </c>
    </row>
    <row r="33" spans="1:6" s="4" customFormat="1" ht="12.75">
      <c r="A33" s="33" t="s">
        <v>76</v>
      </c>
      <c r="B33" s="27" t="s">
        <v>3</v>
      </c>
      <c r="C33" s="27" t="s">
        <v>22</v>
      </c>
      <c r="D33" s="32" t="s">
        <v>33</v>
      </c>
      <c r="E33" s="27" t="s">
        <v>77</v>
      </c>
      <c r="F33" s="29">
        <f>F34</f>
        <v>41.4</v>
      </c>
    </row>
    <row r="34" spans="1:6" s="4" customFormat="1" ht="12.75">
      <c r="A34" s="33" t="s">
        <v>75</v>
      </c>
      <c r="B34" s="27" t="s">
        <v>3</v>
      </c>
      <c r="C34" s="27" t="s">
        <v>22</v>
      </c>
      <c r="D34" s="32" t="s">
        <v>33</v>
      </c>
      <c r="E34" s="27" t="s">
        <v>74</v>
      </c>
      <c r="F34" s="29">
        <f>11.4+10+20</f>
        <v>41.4</v>
      </c>
    </row>
    <row r="35" spans="1:6" s="4" customFormat="1" ht="12.75">
      <c r="A35" s="26" t="s">
        <v>50</v>
      </c>
      <c r="B35" s="27" t="s">
        <v>3</v>
      </c>
      <c r="C35" s="27" t="s">
        <v>22</v>
      </c>
      <c r="D35" s="32" t="s">
        <v>41</v>
      </c>
      <c r="E35" s="27"/>
      <c r="F35" s="29">
        <f>F36+F39</f>
        <v>56.5</v>
      </c>
    </row>
    <row r="36" spans="1:6" s="6" customFormat="1" ht="255">
      <c r="A36" s="26" t="s">
        <v>47</v>
      </c>
      <c r="B36" s="27" t="s">
        <v>3</v>
      </c>
      <c r="C36" s="27" t="s">
        <v>22</v>
      </c>
      <c r="D36" s="32" t="s">
        <v>48</v>
      </c>
      <c r="E36" s="27"/>
      <c r="F36" s="29">
        <f>F37</f>
        <v>0.2</v>
      </c>
    </row>
    <row r="37" spans="1:6" s="6" customFormat="1" ht="12.75">
      <c r="A37" s="26" t="s">
        <v>68</v>
      </c>
      <c r="B37" s="27" t="s">
        <v>49</v>
      </c>
      <c r="C37" s="27" t="s">
        <v>22</v>
      </c>
      <c r="D37" s="32" t="s">
        <v>48</v>
      </c>
      <c r="E37" s="27" t="s">
        <v>67</v>
      </c>
      <c r="F37" s="29">
        <v>0.2</v>
      </c>
    </row>
    <row r="38" spans="1:6" s="6" customFormat="1" ht="25.5">
      <c r="A38" s="26" t="s">
        <v>93</v>
      </c>
      <c r="B38" s="27" t="s">
        <v>49</v>
      </c>
      <c r="C38" s="27" t="s">
        <v>22</v>
      </c>
      <c r="D38" s="32" t="s">
        <v>48</v>
      </c>
      <c r="E38" s="27" t="s">
        <v>69</v>
      </c>
      <c r="F38" s="29">
        <v>0.2</v>
      </c>
    </row>
    <row r="39" spans="1:6" s="6" customFormat="1" ht="89.25">
      <c r="A39" s="26" t="s">
        <v>31</v>
      </c>
      <c r="B39" s="27" t="s">
        <v>3</v>
      </c>
      <c r="C39" s="27" t="s">
        <v>22</v>
      </c>
      <c r="D39" s="32" t="s">
        <v>42</v>
      </c>
      <c r="E39" s="27"/>
      <c r="F39" s="29">
        <f>F41</f>
        <v>56.3</v>
      </c>
    </row>
    <row r="40" spans="1:6" s="6" customFormat="1" ht="12.75">
      <c r="A40" s="26" t="s">
        <v>152</v>
      </c>
      <c r="B40" s="27" t="s">
        <v>3</v>
      </c>
      <c r="C40" s="27" t="s">
        <v>22</v>
      </c>
      <c r="D40" s="32" t="s">
        <v>42</v>
      </c>
      <c r="E40" s="27" t="s">
        <v>151</v>
      </c>
      <c r="F40" s="29">
        <f>F41</f>
        <v>56.3</v>
      </c>
    </row>
    <row r="41" spans="1:6" s="6" customFormat="1" ht="12.75">
      <c r="A41" s="26" t="s">
        <v>23</v>
      </c>
      <c r="B41" s="27" t="s">
        <v>3</v>
      </c>
      <c r="C41" s="27" t="s">
        <v>22</v>
      </c>
      <c r="D41" s="32" t="s">
        <v>42</v>
      </c>
      <c r="E41" s="27" t="s">
        <v>89</v>
      </c>
      <c r="F41" s="29">
        <v>56.3</v>
      </c>
    </row>
    <row r="42" spans="1:6" s="6" customFormat="1" ht="39.75" customHeight="1">
      <c r="A42" s="34" t="s">
        <v>51</v>
      </c>
      <c r="B42" s="27" t="s">
        <v>3</v>
      </c>
      <c r="C42" s="27" t="s">
        <v>52</v>
      </c>
      <c r="D42" s="32"/>
      <c r="E42" s="27"/>
      <c r="F42" s="29">
        <f>F44</f>
        <v>28.2</v>
      </c>
    </row>
    <row r="43" spans="1:6" s="6" customFormat="1" ht="12.75">
      <c r="A43" s="26" t="s">
        <v>50</v>
      </c>
      <c r="B43" s="27" t="s">
        <v>3</v>
      </c>
      <c r="C43" s="27" t="s">
        <v>52</v>
      </c>
      <c r="D43" s="32" t="s">
        <v>41</v>
      </c>
      <c r="E43" s="27"/>
      <c r="F43" s="29">
        <f>F44</f>
        <v>28.2</v>
      </c>
    </row>
    <row r="44" spans="1:6" s="6" customFormat="1" ht="89.25">
      <c r="A44" s="26" t="s">
        <v>31</v>
      </c>
      <c r="B44" s="27" t="s">
        <v>3</v>
      </c>
      <c r="C44" s="27" t="s">
        <v>52</v>
      </c>
      <c r="D44" s="32" t="s">
        <v>42</v>
      </c>
      <c r="E44" s="27"/>
      <c r="F44" s="29">
        <f>F46</f>
        <v>28.2</v>
      </c>
    </row>
    <row r="45" spans="1:6" s="6" customFormat="1" ht="12.75">
      <c r="A45" s="26" t="s">
        <v>152</v>
      </c>
      <c r="B45" s="27" t="s">
        <v>3</v>
      </c>
      <c r="C45" s="27" t="s">
        <v>52</v>
      </c>
      <c r="D45" s="32" t="s">
        <v>42</v>
      </c>
      <c r="E45" s="27" t="s">
        <v>151</v>
      </c>
      <c r="F45" s="29">
        <f>F46</f>
        <v>28.2</v>
      </c>
    </row>
    <row r="46" spans="1:6" s="6" customFormat="1" ht="21" customHeight="1">
      <c r="A46" s="26" t="s">
        <v>23</v>
      </c>
      <c r="B46" s="27" t="s">
        <v>3</v>
      </c>
      <c r="C46" s="27" t="s">
        <v>52</v>
      </c>
      <c r="D46" s="32" t="s">
        <v>42</v>
      </c>
      <c r="E46" s="27" t="s">
        <v>89</v>
      </c>
      <c r="F46" s="29">
        <v>28.2</v>
      </c>
    </row>
    <row r="47" spans="1:6" s="6" customFormat="1" ht="12.75">
      <c r="A47" s="35" t="s">
        <v>53</v>
      </c>
      <c r="B47" s="27" t="s">
        <v>3</v>
      </c>
      <c r="C47" s="27" t="s">
        <v>54</v>
      </c>
      <c r="D47" s="32"/>
      <c r="E47" s="27"/>
      <c r="F47" s="29">
        <f>F49+F58</f>
        <v>218.807</v>
      </c>
    </row>
    <row r="48" spans="1:6" s="6" customFormat="1" ht="25.5">
      <c r="A48" s="34" t="s">
        <v>154</v>
      </c>
      <c r="B48" s="27" t="s">
        <v>3</v>
      </c>
      <c r="C48" s="27" t="s">
        <v>54</v>
      </c>
      <c r="D48" s="32" t="s">
        <v>153</v>
      </c>
      <c r="E48" s="27"/>
      <c r="F48" s="29">
        <f>F49</f>
        <v>162.90699999999998</v>
      </c>
    </row>
    <row r="49" spans="1:6" s="6" customFormat="1" ht="15" customHeight="1">
      <c r="A49" s="34" t="s">
        <v>101</v>
      </c>
      <c r="B49" s="27" t="s">
        <v>49</v>
      </c>
      <c r="C49" s="27" t="s">
        <v>54</v>
      </c>
      <c r="D49" s="39" t="s">
        <v>100</v>
      </c>
      <c r="E49" s="27"/>
      <c r="F49" s="29">
        <f>F50</f>
        <v>162.90699999999998</v>
      </c>
    </row>
    <row r="50" spans="1:6" s="6" customFormat="1" ht="15" customHeight="1">
      <c r="A50" s="34" t="s">
        <v>148</v>
      </c>
      <c r="B50" s="27" t="s">
        <v>3</v>
      </c>
      <c r="C50" s="27" t="s">
        <v>54</v>
      </c>
      <c r="D50" s="39" t="s">
        <v>147</v>
      </c>
      <c r="E50" s="27"/>
      <c r="F50" s="29">
        <f>F52+F55</f>
        <v>162.90699999999998</v>
      </c>
    </row>
    <row r="51" spans="1:6" s="6" customFormat="1" ht="15" customHeight="1">
      <c r="A51" s="34" t="s">
        <v>156</v>
      </c>
      <c r="B51" s="27" t="s">
        <v>3</v>
      </c>
      <c r="C51" s="27" t="s">
        <v>54</v>
      </c>
      <c r="D51" s="39" t="s">
        <v>147</v>
      </c>
      <c r="E51" s="27" t="s">
        <v>155</v>
      </c>
      <c r="F51" s="29">
        <f>F52</f>
        <v>18.7</v>
      </c>
    </row>
    <row r="52" spans="1:6" s="6" customFormat="1" ht="12.75">
      <c r="A52" s="35" t="s">
        <v>76</v>
      </c>
      <c r="B52" s="27" t="s">
        <v>49</v>
      </c>
      <c r="C52" s="27" t="s">
        <v>54</v>
      </c>
      <c r="D52" s="39" t="s">
        <v>147</v>
      </c>
      <c r="E52" s="27" t="s">
        <v>77</v>
      </c>
      <c r="F52" s="29">
        <f>F53+F54</f>
        <v>18.7</v>
      </c>
    </row>
    <row r="53" spans="1:6" s="6" customFormat="1" ht="25.5">
      <c r="A53" s="34" t="s">
        <v>59</v>
      </c>
      <c r="B53" s="27" t="s">
        <v>49</v>
      </c>
      <c r="C53" s="27" t="s">
        <v>54</v>
      </c>
      <c r="D53" s="39" t="s">
        <v>147</v>
      </c>
      <c r="E53" s="27" t="s">
        <v>73</v>
      </c>
      <c r="F53" s="29">
        <f>18.7-10</f>
        <v>8.7</v>
      </c>
    </row>
    <row r="54" spans="1:6" s="6" customFormat="1" ht="12.75">
      <c r="A54" s="33" t="s">
        <v>75</v>
      </c>
      <c r="B54" s="27" t="s">
        <v>49</v>
      </c>
      <c r="C54" s="27" t="s">
        <v>54</v>
      </c>
      <c r="D54" s="39" t="s">
        <v>147</v>
      </c>
      <c r="E54" s="27" t="s">
        <v>74</v>
      </c>
      <c r="F54" s="29">
        <v>10</v>
      </c>
    </row>
    <row r="55" spans="1:6" s="6" customFormat="1" ht="12.75">
      <c r="A55" s="26" t="s">
        <v>68</v>
      </c>
      <c r="B55" s="27" t="s">
        <v>3</v>
      </c>
      <c r="C55" s="27" t="s">
        <v>54</v>
      </c>
      <c r="D55" s="39" t="s">
        <v>147</v>
      </c>
      <c r="E55" s="27" t="s">
        <v>67</v>
      </c>
      <c r="F55" s="29">
        <f>F56</f>
        <v>144.207</v>
      </c>
    </row>
    <row r="56" spans="1:6" s="6" customFormat="1" ht="25.5">
      <c r="A56" s="26" t="s">
        <v>95</v>
      </c>
      <c r="B56" s="27" t="s">
        <v>3</v>
      </c>
      <c r="C56" s="27" t="s">
        <v>54</v>
      </c>
      <c r="D56" s="39" t="s">
        <v>147</v>
      </c>
      <c r="E56" s="27" t="s">
        <v>69</v>
      </c>
      <c r="F56" s="29">
        <f>F57</f>
        <v>144.207</v>
      </c>
    </row>
    <row r="57" spans="1:6" s="6" customFormat="1" ht="25.5">
      <c r="A57" s="26" t="s">
        <v>94</v>
      </c>
      <c r="B57" s="27" t="s">
        <v>3</v>
      </c>
      <c r="C57" s="27" t="s">
        <v>54</v>
      </c>
      <c r="D57" s="39" t="s">
        <v>147</v>
      </c>
      <c r="E57" s="27" t="s">
        <v>70</v>
      </c>
      <c r="F57" s="29">
        <f>84.5+10+4.6+44.9+0.207</f>
        <v>144.207</v>
      </c>
    </row>
    <row r="58" spans="1:6" s="6" customFormat="1" ht="19.5" customHeight="1">
      <c r="A58" s="26" t="s">
        <v>50</v>
      </c>
      <c r="B58" s="27" t="s">
        <v>49</v>
      </c>
      <c r="C58" s="27" t="s">
        <v>54</v>
      </c>
      <c r="D58" s="32" t="s">
        <v>41</v>
      </c>
      <c r="E58" s="27"/>
      <c r="F58" s="29">
        <f>F59</f>
        <v>55.9</v>
      </c>
    </row>
    <row r="59" spans="1:6" s="6" customFormat="1" ht="89.25">
      <c r="A59" s="26" t="s">
        <v>31</v>
      </c>
      <c r="B59" s="27" t="s">
        <v>3</v>
      </c>
      <c r="C59" s="27" t="s">
        <v>54</v>
      </c>
      <c r="D59" s="32" t="s">
        <v>42</v>
      </c>
      <c r="E59" s="27"/>
      <c r="F59" s="29">
        <f>F61</f>
        <v>55.9</v>
      </c>
    </row>
    <row r="60" spans="1:6" s="6" customFormat="1" ht="12.75">
      <c r="A60" s="26" t="s">
        <v>152</v>
      </c>
      <c r="B60" s="27" t="s">
        <v>3</v>
      </c>
      <c r="C60" s="27" t="s">
        <v>54</v>
      </c>
      <c r="D60" s="32" t="s">
        <v>42</v>
      </c>
      <c r="E60" s="27" t="s">
        <v>151</v>
      </c>
      <c r="F60" s="29">
        <f>F61</f>
        <v>55.9</v>
      </c>
    </row>
    <row r="61" spans="1:6" s="6" customFormat="1" ht="12.75" customHeight="1">
      <c r="A61" s="26" t="s">
        <v>23</v>
      </c>
      <c r="B61" s="27" t="s">
        <v>3</v>
      </c>
      <c r="C61" s="27" t="s">
        <v>54</v>
      </c>
      <c r="D61" s="32" t="s">
        <v>42</v>
      </c>
      <c r="E61" s="27" t="s">
        <v>89</v>
      </c>
      <c r="F61" s="29">
        <v>55.9</v>
      </c>
    </row>
    <row r="62" spans="1:6" s="6" customFormat="1" ht="20.25" customHeight="1">
      <c r="A62" s="26" t="s">
        <v>30</v>
      </c>
      <c r="B62" s="27" t="s">
        <v>4</v>
      </c>
      <c r="C62" s="27"/>
      <c r="D62" s="32"/>
      <c r="E62" s="27"/>
      <c r="F62" s="29">
        <f>F63</f>
        <v>149.3</v>
      </c>
    </row>
    <row r="63" spans="1:6" s="6" customFormat="1" ht="20.25" customHeight="1">
      <c r="A63" s="26" t="s">
        <v>20</v>
      </c>
      <c r="B63" s="27" t="s">
        <v>4</v>
      </c>
      <c r="C63" s="27" t="s">
        <v>5</v>
      </c>
      <c r="D63" s="32"/>
      <c r="E63" s="27"/>
      <c r="F63" s="29">
        <f>F65</f>
        <v>149.3</v>
      </c>
    </row>
    <row r="64" spans="1:6" s="6" customFormat="1" ht="30.75" customHeight="1">
      <c r="A64" s="36" t="s">
        <v>55</v>
      </c>
      <c r="B64" s="27" t="s">
        <v>4</v>
      </c>
      <c r="C64" s="27" t="s">
        <v>5</v>
      </c>
      <c r="D64" s="32" t="s">
        <v>56</v>
      </c>
      <c r="E64" s="27"/>
      <c r="F64" s="29">
        <f>F65</f>
        <v>149.3</v>
      </c>
    </row>
    <row r="65" spans="1:6" s="6" customFormat="1" ht="33.75" customHeight="1">
      <c r="A65" s="26" t="s">
        <v>21</v>
      </c>
      <c r="B65" s="27" t="s">
        <v>4</v>
      </c>
      <c r="C65" s="27" t="s">
        <v>5</v>
      </c>
      <c r="D65" s="32" t="s">
        <v>34</v>
      </c>
      <c r="E65" s="27"/>
      <c r="F65" s="29">
        <f>F66</f>
        <v>149.3</v>
      </c>
    </row>
    <row r="66" spans="1:6" s="6" customFormat="1" ht="36.75" customHeight="1">
      <c r="A66" s="26" t="s">
        <v>91</v>
      </c>
      <c r="B66" s="27" t="s">
        <v>4</v>
      </c>
      <c r="C66" s="27" t="s">
        <v>5</v>
      </c>
      <c r="D66" s="32" t="s">
        <v>34</v>
      </c>
      <c r="E66" s="27" t="s">
        <v>63</v>
      </c>
      <c r="F66" s="29">
        <f>F67</f>
        <v>149.3</v>
      </c>
    </row>
    <row r="67" spans="1:6" s="6" customFormat="1" ht="27" customHeight="1">
      <c r="A67" s="26" t="s">
        <v>92</v>
      </c>
      <c r="B67" s="27" t="s">
        <v>4</v>
      </c>
      <c r="C67" s="27" t="s">
        <v>5</v>
      </c>
      <c r="D67" s="32" t="s">
        <v>34</v>
      </c>
      <c r="E67" s="27" t="s">
        <v>64</v>
      </c>
      <c r="F67" s="29">
        <f>F68</f>
        <v>149.3</v>
      </c>
    </row>
    <row r="68" spans="1:6" s="6" customFormat="1" ht="27" customHeight="1">
      <c r="A68" s="26" t="s">
        <v>66</v>
      </c>
      <c r="B68" s="27" t="s">
        <v>4</v>
      </c>
      <c r="C68" s="27" t="s">
        <v>5</v>
      </c>
      <c r="D68" s="32" t="s">
        <v>34</v>
      </c>
      <c r="E68" s="27" t="s">
        <v>65</v>
      </c>
      <c r="F68" s="29">
        <v>149.3</v>
      </c>
    </row>
    <row r="69" spans="1:8" s="6" customFormat="1" ht="31.5" customHeight="1">
      <c r="A69" s="26" t="s">
        <v>17</v>
      </c>
      <c r="B69" s="27" t="s">
        <v>5</v>
      </c>
      <c r="C69" s="27"/>
      <c r="D69" s="32"/>
      <c r="E69" s="27"/>
      <c r="F69" s="29">
        <f>F70+F77</f>
        <v>304.86499999999995</v>
      </c>
      <c r="H69" s="25"/>
    </row>
    <row r="70" spans="1:6" s="6" customFormat="1" ht="40.5" customHeight="1">
      <c r="A70" s="26" t="s">
        <v>28</v>
      </c>
      <c r="B70" s="27" t="s">
        <v>5</v>
      </c>
      <c r="C70" s="27" t="s">
        <v>12</v>
      </c>
      <c r="D70" s="27"/>
      <c r="E70" s="27"/>
      <c r="F70" s="29">
        <f>F71</f>
        <v>304.86499999999995</v>
      </c>
    </row>
    <row r="71" spans="1:6" s="6" customFormat="1" ht="12.75" customHeight="1">
      <c r="A71" s="26" t="s">
        <v>60</v>
      </c>
      <c r="B71" s="27" t="s">
        <v>5</v>
      </c>
      <c r="C71" s="27" t="s">
        <v>12</v>
      </c>
      <c r="D71" s="27" t="s">
        <v>36</v>
      </c>
      <c r="E71" s="27"/>
      <c r="F71" s="29">
        <f>F72+F83</f>
        <v>304.86499999999995</v>
      </c>
    </row>
    <row r="72" spans="1:6" s="6" customFormat="1" ht="64.5" customHeight="1">
      <c r="A72" s="48" t="s">
        <v>110</v>
      </c>
      <c r="B72" s="27" t="s">
        <v>5</v>
      </c>
      <c r="C72" s="27" t="s">
        <v>12</v>
      </c>
      <c r="D72" s="26" t="s">
        <v>35</v>
      </c>
      <c r="E72" s="27"/>
      <c r="F72" s="29">
        <f>F73</f>
        <v>279.465</v>
      </c>
    </row>
    <row r="73" spans="1:6" s="6" customFormat="1" ht="15" customHeight="1">
      <c r="A73" s="26" t="s">
        <v>68</v>
      </c>
      <c r="B73" s="27" t="s">
        <v>5</v>
      </c>
      <c r="C73" s="27" t="s">
        <v>12</v>
      </c>
      <c r="D73" s="26" t="s">
        <v>35</v>
      </c>
      <c r="E73" s="27" t="s">
        <v>67</v>
      </c>
      <c r="F73" s="29">
        <f>F74</f>
        <v>279.465</v>
      </c>
    </row>
    <row r="74" spans="1:6" s="6" customFormat="1" ht="34.5" customHeight="1">
      <c r="A74" s="26" t="s">
        <v>93</v>
      </c>
      <c r="B74" s="27" t="s">
        <v>5</v>
      </c>
      <c r="C74" s="27" t="s">
        <v>12</v>
      </c>
      <c r="D74" s="26" t="s">
        <v>35</v>
      </c>
      <c r="E74" s="27" t="s">
        <v>69</v>
      </c>
      <c r="F74" s="29">
        <f>F76+F75</f>
        <v>279.465</v>
      </c>
    </row>
    <row r="75" spans="1:6" s="6" customFormat="1" ht="34.5" customHeight="1">
      <c r="A75" s="26" t="s">
        <v>72</v>
      </c>
      <c r="B75" s="27" t="s">
        <v>5</v>
      </c>
      <c r="C75" s="27" t="s">
        <v>12</v>
      </c>
      <c r="D75" s="26" t="s">
        <v>35</v>
      </c>
      <c r="E75" s="27" t="s">
        <v>71</v>
      </c>
      <c r="F75" s="29">
        <f>10</f>
        <v>10</v>
      </c>
    </row>
    <row r="76" spans="1:6" s="6" customFormat="1" ht="29.25" customHeight="1">
      <c r="A76" s="26" t="s">
        <v>94</v>
      </c>
      <c r="B76" s="27" t="s">
        <v>5</v>
      </c>
      <c r="C76" s="27" t="s">
        <v>12</v>
      </c>
      <c r="D76" s="26" t="s">
        <v>35</v>
      </c>
      <c r="E76" s="27" t="s">
        <v>70</v>
      </c>
      <c r="F76" s="29">
        <f>177.4-25.4+28.7+14.765+74</f>
        <v>269.465</v>
      </c>
    </row>
    <row r="77" spans="1:6" s="6" customFormat="1" ht="17.25" customHeight="1" hidden="1">
      <c r="A77" s="33" t="s">
        <v>27</v>
      </c>
      <c r="B77" s="27" t="s">
        <v>5</v>
      </c>
      <c r="C77" s="27" t="s">
        <v>26</v>
      </c>
      <c r="D77" s="26"/>
      <c r="E77" s="27"/>
      <c r="F77" s="29">
        <f>F80</f>
        <v>0</v>
      </c>
    </row>
    <row r="78" spans="1:6" s="6" customFormat="1" ht="21.75" customHeight="1" hidden="1">
      <c r="A78" s="26" t="s">
        <v>60</v>
      </c>
      <c r="B78" s="27" t="s">
        <v>5</v>
      </c>
      <c r="C78" s="27" t="s">
        <v>26</v>
      </c>
      <c r="D78" s="26" t="s">
        <v>36</v>
      </c>
      <c r="E78" s="27"/>
      <c r="F78" s="29">
        <f>F79</f>
        <v>0</v>
      </c>
    </row>
    <row r="79" spans="1:6" s="6" customFormat="1" ht="63" customHeight="1" hidden="1">
      <c r="A79" s="37" t="s">
        <v>88</v>
      </c>
      <c r="B79" s="27" t="s">
        <v>5</v>
      </c>
      <c r="C79" s="27" t="s">
        <v>26</v>
      </c>
      <c r="D79" s="26" t="s">
        <v>35</v>
      </c>
      <c r="E79" s="27"/>
      <c r="F79" s="29">
        <f>F80</f>
        <v>0</v>
      </c>
    </row>
    <row r="80" spans="1:6" s="6" customFormat="1" ht="21.75" customHeight="1" hidden="1">
      <c r="A80" s="26" t="s">
        <v>68</v>
      </c>
      <c r="B80" s="27" t="s">
        <v>5</v>
      </c>
      <c r="C80" s="27" t="s">
        <v>26</v>
      </c>
      <c r="D80" s="26" t="s">
        <v>35</v>
      </c>
      <c r="E80" s="27" t="s">
        <v>67</v>
      </c>
      <c r="F80" s="29">
        <f>F81</f>
        <v>0</v>
      </c>
    </row>
    <row r="81" spans="1:6" s="6" customFormat="1" ht="27.75" customHeight="1" hidden="1">
      <c r="A81" s="26" t="s">
        <v>93</v>
      </c>
      <c r="B81" s="27" t="s">
        <v>5</v>
      </c>
      <c r="C81" s="27" t="s">
        <v>26</v>
      </c>
      <c r="D81" s="26" t="s">
        <v>35</v>
      </c>
      <c r="E81" s="27" t="s">
        <v>69</v>
      </c>
      <c r="F81" s="29">
        <f>F82</f>
        <v>0</v>
      </c>
    </row>
    <row r="82" spans="1:6" s="6" customFormat="1" ht="32.25" customHeight="1" hidden="1">
      <c r="A82" s="26" t="s">
        <v>94</v>
      </c>
      <c r="B82" s="27" t="s">
        <v>5</v>
      </c>
      <c r="C82" s="27" t="s">
        <v>26</v>
      </c>
      <c r="D82" s="26" t="s">
        <v>35</v>
      </c>
      <c r="E82" s="27" t="s">
        <v>70</v>
      </c>
      <c r="F82" s="29">
        <v>0</v>
      </c>
    </row>
    <row r="83" spans="1:6" s="6" customFormat="1" ht="55.5" customHeight="1">
      <c r="A83" s="26" t="s">
        <v>146</v>
      </c>
      <c r="B83" s="27" t="s">
        <v>5</v>
      </c>
      <c r="C83" s="27" t="s">
        <v>12</v>
      </c>
      <c r="D83" s="26" t="s">
        <v>145</v>
      </c>
      <c r="E83" s="27"/>
      <c r="F83" s="29">
        <f>F84</f>
        <v>25.4</v>
      </c>
    </row>
    <row r="84" spans="1:6" s="6" customFormat="1" ht="21.75" customHeight="1">
      <c r="A84" s="26" t="s">
        <v>68</v>
      </c>
      <c r="B84" s="27" t="s">
        <v>5</v>
      </c>
      <c r="C84" s="27" t="s">
        <v>12</v>
      </c>
      <c r="D84" s="26" t="s">
        <v>145</v>
      </c>
      <c r="E84" s="27" t="s">
        <v>67</v>
      </c>
      <c r="F84" s="29">
        <f>F85</f>
        <v>25.4</v>
      </c>
    </row>
    <row r="85" spans="1:6" s="6" customFormat="1" ht="32.25" customHeight="1">
      <c r="A85" s="26" t="s">
        <v>93</v>
      </c>
      <c r="B85" s="27" t="s">
        <v>5</v>
      </c>
      <c r="C85" s="27" t="s">
        <v>12</v>
      </c>
      <c r="D85" s="26" t="s">
        <v>145</v>
      </c>
      <c r="E85" s="27" t="s">
        <v>69</v>
      </c>
      <c r="F85" s="29">
        <f>F86</f>
        <v>25.4</v>
      </c>
    </row>
    <row r="86" spans="1:6" s="6" customFormat="1" ht="32.25" customHeight="1">
      <c r="A86" s="26" t="s">
        <v>94</v>
      </c>
      <c r="B86" s="27" t="s">
        <v>5</v>
      </c>
      <c r="C86" s="27" t="s">
        <v>12</v>
      </c>
      <c r="D86" s="26" t="s">
        <v>145</v>
      </c>
      <c r="E86" s="27" t="s">
        <v>70</v>
      </c>
      <c r="F86" s="29">
        <f>25.4</f>
        <v>25.4</v>
      </c>
    </row>
    <row r="87" spans="1:6" s="6" customFormat="1" ht="17.25" customHeight="1">
      <c r="A87" s="26" t="s">
        <v>96</v>
      </c>
      <c r="B87" s="27" t="s">
        <v>22</v>
      </c>
      <c r="C87" s="27"/>
      <c r="D87" s="26"/>
      <c r="E87" s="27"/>
      <c r="F87" s="29">
        <f>F93+F104+F88</f>
        <v>15188.485999999999</v>
      </c>
    </row>
    <row r="88" spans="1:6" s="6" customFormat="1" ht="17.25" customHeight="1">
      <c r="A88" s="33" t="s">
        <v>134</v>
      </c>
      <c r="B88" s="27" t="s">
        <v>22</v>
      </c>
      <c r="C88" s="27" t="s">
        <v>52</v>
      </c>
      <c r="D88" s="26"/>
      <c r="E88" s="27"/>
      <c r="F88" s="29">
        <f>F89</f>
        <v>52.5</v>
      </c>
    </row>
    <row r="89" spans="1:6" s="6" customFormat="1" ht="17.25" customHeight="1">
      <c r="A89" s="26" t="s">
        <v>60</v>
      </c>
      <c r="B89" s="27" t="s">
        <v>22</v>
      </c>
      <c r="C89" s="27" t="s">
        <v>52</v>
      </c>
      <c r="D89" s="26" t="s">
        <v>36</v>
      </c>
      <c r="E89" s="27"/>
      <c r="F89" s="29">
        <f>F90</f>
        <v>52.5</v>
      </c>
    </row>
    <row r="90" spans="1:6" s="6" customFormat="1" ht="64.5" customHeight="1">
      <c r="A90" s="31" t="s">
        <v>135</v>
      </c>
      <c r="B90" s="27" t="s">
        <v>22</v>
      </c>
      <c r="C90" s="27" t="s">
        <v>52</v>
      </c>
      <c r="D90" s="26" t="s">
        <v>133</v>
      </c>
      <c r="E90" s="27"/>
      <c r="F90" s="29">
        <f>F91</f>
        <v>52.5</v>
      </c>
    </row>
    <row r="91" spans="1:6" s="6" customFormat="1" ht="21" customHeight="1">
      <c r="A91" s="35" t="s">
        <v>76</v>
      </c>
      <c r="B91" s="27" t="s">
        <v>22</v>
      </c>
      <c r="C91" s="27" t="s">
        <v>52</v>
      </c>
      <c r="D91" s="26" t="s">
        <v>133</v>
      </c>
      <c r="E91" s="27" t="s">
        <v>77</v>
      </c>
      <c r="F91" s="29">
        <f>F92</f>
        <v>52.5</v>
      </c>
    </row>
    <row r="92" spans="1:6" s="6" customFormat="1" ht="17.25" customHeight="1">
      <c r="A92" s="33" t="s">
        <v>75</v>
      </c>
      <c r="B92" s="27" t="s">
        <v>22</v>
      </c>
      <c r="C92" s="27" t="s">
        <v>52</v>
      </c>
      <c r="D92" s="26" t="s">
        <v>133</v>
      </c>
      <c r="E92" s="27" t="s">
        <v>74</v>
      </c>
      <c r="F92" s="29">
        <v>52.5</v>
      </c>
    </row>
    <row r="93" spans="1:6" s="6" customFormat="1" ht="13.5" customHeight="1">
      <c r="A93" s="26" t="s">
        <v>97</v>
      </c>
      <c r="B93" s="27" t="s">
        <v>22</v>
      </c>
      <c r="C93" s="27" t="s">
        <v>12</v>
      </c>
      <c r="D93" s="26"/>
      <c r="E93" s="27"/>
      <c r="F93" s="29">
        <f>F94+F100</f>
        <v>14755.699999999999</v>
      </c>
    </row>
    <row r="94" spans="1:6" s="6" customFormat="1" ht="13.5" customHeight="1">
      <c r="A94" s="41" t="s">
        <v>103</v>
      </c>
      <c r="B94" s="27" t="s">
        <v>22</v>
      </c>
      <c r="C94" s="27" t="s">
        <v>12</v>
      </c>
      <c r="D94" s="26" t="s">
        <v>105</v>
      </c>
      <c r="E94" s="27"/>
      <c r="F94" s="29">
        <f>F95</f>
        <v>561.8</v>
      </c>
    </row>
    <row r="95" spans="1:9" s="6" customFormat="1" ht="42" customHeight="1">
      <c r="A95" s="26" t="s">
        <v>104</v>
      </c>
      <c r="B95" s="27" t="s">
        <v>22</v>
      </c>
      <c r="C95" s="27" t="s">
        <v>12</v>
      </c>
      <c r="D95" s="26" t="s">
        <v>102</v>
      </c>
      <c r="E95" s="27"/>
      <c r="F95" s="29">
        <f>F96</f>
        <v>561.8</v>
      </c>
      <c r="I95" s="42"/>
    </row>
    <row r="96" spans="1:9" s="6" customFormat="1" ht="32.25" customHeight="1">
      <c r="A96" s="26" t="s">
        <v>68</v>
      </c>
      <c r="B96" s="27" t="s">
        <v>22</v>
      </c>
      <c r="C96" s="27" t="s">
        <v>12</v>
      </c>
      <c r="D96" s="26" t="s">
        <v>102</v>
      </c>
      <c r="E96" s="27" t="s">
        <v>67</v>
      </c>
      <c r="F96" s="29">
        <f>F97</f>
        <v>561.8</v>
      </c>
      <c r="I96" s="42"/>
    </row>
    <row r="97" spans="1:6" s="6" customFormat="1" ht="32.25" customHeight="1">
      <c r="A97" s="26" t="s">
        <v>93</v>
      </c>
      <c r="B97" s="27" t="s">
        <v>22</v>
      </c>
      <c r="C97" s="27" t="s">
        <v>12</v>
      </c>
      <c r="D97" s="26" t="s">
        <v>102</v>
      </c>
      <c r="E97" s="27" t="s">
        <v>69</v>
      </c>
      <c r="F97" s="29">
        <f>F98</f>
        <v>561.8</v>
      </c>
    </row>
    <row r="98" spans="1:6" s="6" customFormat="1" ht="32.25" customHeight="1">
      <c r="A98" s="26" t="s">
        <v>94</v>
      </c>
      <c r="B98" s="27" t="s">
        <v>22</v>
      </c>
      <c r="C98" s="27" t="s">
        <v>12</v>
      </c>
      <c r="D98" s="26" t="s">
        <v>102</v>
      </c>
      <c r="E98" s="27" t="s">
        <v>70</v>
      </c>
      <c r="F98" s="29">
        <v>561.8</v>
      </c>
    </row>
    <row r="99" spans="1:6" s="6" customFormat="1" ht="32.25" customHeight="1">
      <c r="A99" s="26" t="s">
        <v>60</v>
      </c>
      <c r="B99" s="27" t="s">
        <v>22</v>
      </c>
      <c r="C99" s="27" t="s">
        <v>12</v>
      </c>
      <c r="D99" s="26" t="s">
        <v>36</v>
      </c>
      <c r="E99" s="27"/>
      <c r="F99" s="29">
        <f>F100</f>
        <v>14193.9</v>
      </c>
    </row>
    <row r="100" spans="1:6" s="6" customFormat="1" ht="51" customHeight="1">
      <c r="A100" s="48" t="s">
        <v>111</v>
      </c>
      <c r="B100" s="45" t="s">
        <v>22</v>
      </c>
      <c r="C100" s="45" t="s">
        <v>12</v>
      </c>
      <c r="D100" s="46" t="s">
        <v>38</v>
      </c>
      <c r="E100" s="47"/>
      <c r="F100" s="51">
        <f>F101</f>
        <v>14193.9</v>
      </c>
    </row>
    <row r="101" spans="1:6" s="6" customFormat="1" ht="21.75" customHeight="1">
      <c r="A101" s="44" t="s">
        <v>68</v>
      </c>
      <c r="B101" s="45" t="s">
        <v>22</v>
      </c>
      <c r="C101" s="45" t="s">
        <v>12</v>
      </c>
      <c r="D101" s="46" t="s">
        <v>38</v>
      </c>
      <c r="E101" s="47">
        <v>200</v>
      </c>
      <c r="F101" s="51">
        <f>F102</f>
        <v>14193.9</v>
      </c>
    </row>
    <row r="102" spans="1:6" s="6" customFormat="1" ht="32.25" customHeight="1">
      <c r="A102" s="44" t="s">
        <v>93</v>
      </c>
      <c r="B102" s="45" t="s">
        <v>22</v>
      </c>
      <c r="C102" s="45" t="s">
        <v>12</v>
      </c>
      <c r="D102" s="46" t="s">
        <v>38</v>
      </c>
      <c r="E102" s="47">
        <v>240</v>
      </c>
      <c r="F102" s="51">
        <f>F103</f>
        <v>14193.9</v>
      </c>
    </row>
    <row r="103" spans="1:6" s="6" customFormat="1" ht="32.25" customHeight="1">
      <c r="A103" s="44" t="s">
        <v>94</v>
      </c>
      <c r="B103" s="45" t="s">
        <v>22</v>
      </c>
      <c r="C103" s="45" t="s">
        <v>12</v>
      </c>
      <c r="D103" s="46" t="s">
        <v>38</v>
      </c>
      <c r="E103" s="47">
        <v>244</v>
      </c>
      <c r="F103" s="51">
        <f>13612.9+80+99+212.7+3+73.5+99.8+13</f>
        <v>14193.9</v>
      </c>
    </row>
    <row r="104" spans="1:6" s="6" customFormat="1" ht="26.25" customHeight="1">
      <c r="A104" s="26" t="s">
        <v>130</v>
      </c>
      <c r="B104" s="50" t="s">
        <v>22</v>
      </c>
      <c r="C104" s="50" t="s">
        <v>127</v>
      </c>
      <c r="D104" s="50"/>
      <c r="E104" s="27"/>
      <c r="F104" s="51">
        <f>F105+F109</f>
        <v>380.286</v>
      </c>
    </row>
    <row r="105" spans="1:6" s="6" customFormat="1" ht="25.5" customHeight="1">
      <c r="A105" s="26" t="s">
        <v>131</v>
      </c>
      <c r="B105" s="50" t="s">
        <v>22</v>
      </c>
      <c r="C105" s="50" t="s">
        <v>127</v>
      </c>
      <c r="D105" s="50" t="s">
        <v>128</v>
      </c>
      <c r="E105" s="27"/>
      <c r="F105" s="51">
        <f>F106</f>
        <v>284.286</v>
      </c>
    </row>
    <row r="106" spans="1:6" s="6" customFormat="1" ht="24.75" customHeight="1">
      <c r="A106" s="26" t="s">
        <v>132</v>
      </c>
      <c r="B106" s="50" t="s">
        <v>22</v>
      </c>
      <c r="C106" s="50" t="s">
        <v>127</v>
      </c>
      <c r="D106" s="50" t="s">
        <v>129</v>
      </c>
      <c r="E106" s="27"/>
      <c r="F106" s="51">
        <f>F107</f>
        <v>284.286</v>
      </c>
    </row>
    <row r="107" spans="1:6" s="6" customFormat="1" ht="25.5" customHeight="1">
      <c r="A107" s="26" t="s">
        <v>93</v>
      </c>
      <c r="B107" s="50" t="s">
        <v>22</v>
      </c>
      <c r="C107" s="50" t="s">
        <v>127</v>
      </c>
      <c r="D107" s="50" t="s">
        <v>129</v>
      </c>
      <c r="E107" s="27" t="s">
        <v>69</v>
      </c>
      <c r="F107" s="51">
        <f>F108</f>
        <v>284.286</v>
      </c>
    </row>
    <row r="108" spans="1:6" s="6" customFormat="1" ht="28.5" customHeight="1">
      <c r="A108" s="26" t="s">
        <v>94</v>
      </c>
      <c r="B108" s="50" t="s">
        <v>22</v>
      </c>
      <c r="C108" s="50" t="s">
        <v>127</v>
      </c>
      <c r="D108" s="50" t="s">
        <v>129</v>
      </c>
      <c r="E108" s="27" t="s">
        <v>70</v>
      </c>
      <c r="F108" s="51">
        <f>15.3+58.6+40.386+63+95+6+6</f>
        <v>284.286</v>
      </c>
    </row>
    <row r="109" spans="1:6" s="6" customFormat="1" ht="19.5" customHeight="1">
      <c r="A109" s="26" t="s">
        <v>60</v>
      </c>
      <c r="B109" s="50" t="s">
        <v>22</v>
      </c>
      <c r="C109" s="50" t="s">
        <v>127</v>
      </c>
      <c r="D109" s="50" t="s">
        <v>36</v>
      </c>
      <c r="E109" s="27"/>
      <c r="F109" s="51">
        <f>F110</f>
        <v>96</v>
      </c>
    </row>
    <row r="110" spans="1:6" s="6" customFormat="1" ht="57" customHeight="1">
      <c r="A110" s="26" t="s">
        <v>150</v>
      </c>
      <c r="B110" s="50" t="s">
        <v>22</v>
      </c>
      <c r="C110" s="50" t="s">
        <v>127</v>
      </c>
      <c r="D110" s="50" t="s">
        <v>149</v>
      </c>
      <c r="E110" s="27"/>
      <c r="F110" s="51">
        <f>F111</f>
        <v>96</v>
      </c>
    </row>
    <row r="111" spans="1:6" s="6" customFormat="1" ht="17.25" customHeight="1">
      <c r="A111" s="44" t="s">
        <v>68</v>
      </c>
      <c r="B111" s="50" t="s">
        <v>22</v>
      </c>
      <c r="C111" s="50" t="s">
        <v>127</v>
      </c>
      <c r="D111" s="50" t="s">
        <v>149</v>
      </c>
      <c r="E111" s="47">
        <v>200</v>
      </c>
      <c r="F111" s="51">
        <f>F112</f>
        <v>96</v>
      </c>
    </row>
    <row r="112" spans="1:6" s="6" customFormat="1" ht="28.5" customHeight="1">
      <c r="A112" s="44" t="s">
        <v>93</v>
      </c>
      <c r="B112" s="50" t="s">
        <v>22</v>
      </c>
      <c r="C112" s="50" t="s">
        <v>127</v>
      </c>
      <c r="D112" s="50" t="s">
        <v>149</v>
      </c>
      <c r="E112" s="47">
        <v>240</v>
      </c>
      <c r="F112" s="51">
        <f>F113</f>
        <v>96</v>
      </c>
    </row>
    <row r="113" spans="1:6" s="6" customFormat="1" ht="28.5" customHeight="1">
      <c r="A113" s="44" t="s">
        <v>94</v>
      </c>
      <c r="B113" s="50" t="s">
        <v>22</v>
      </c>
      <c r="C113" s="50" t="s">
        <v>127</v>
      </c>
      <c r="D113" s="50" t="s">
        <v>149</v>
      </c>
      <c r="E113" s="47">
        <v>244</v>
      </c>
      <c r="F113" s="51">
        <f>14+50+32</f>
        <v>96</v>
      </c>
    </row>
    <row r="114" spans="1:6" s="6" customFormat="1" ht="15.75" customHeight="1">
      <c r="A114" s="26" t="s">
        <v>18</v>
      </c>
      <c r="B114" s="27" t="s">
        <v>11</v>
      </c>
      <c r="C114" s="27"/>
      <c r="D114" s="32"/>
      <c r="E114" s="27"/>
      <c r="F114" s="29">
        <f>F127+F121+F115</f>
        <v>5660.9</v>
      </c>
    </row>
    <row r="115" spans="1:6" s="6" customFormat="1" ht="15.75" customHeight="1">
      <c r="A115" s="26" t="s">
        <v>159</v>
      </c>
      <c r="B115" s="27" t="s">
        <v>11</v>
      </c>
      <c r="C115" s="27" t="s">
        <v>3</v>
      </c>
      <c r="D115" s="32"/>
      <c r="E115" s="27"/>
      <c r="F115" s="29">
        <f>F116</f>
        <v>13.8</v>
      </c>
    </row>
    <row r="116" spans="1:6" s="6" customFormat="1" ht="15.75" customHeight="1">
      <c r="A116" s="26" t="s">
        <v>60</v>
      </c>
      <c r="B116" s="27" t="s">
        <v>11</v>
      </c>
      <c r="C116" s="27" t="s">
        <v>3</v>
      </c>
      <c r="D116" s="32" t="s">
        <v>36</v>
      </c>
      <c r="E116" s="27"/>
      <c r="F116" s="29">
        <f>F117</f>
        <v>13.8</v>
      </c>
    </row>
    <row r="117" spans="1:6" s="6" customFormat="1" ht="55.5" customHeight="1">
      <c r="A117" s="19" t="s">
        <v>158</v>
      </c>
      <c r="B117" s="27" t="s">
        <v>11</v>
      </c>
      <c r="C117" s="27" t="s">
        <v>3</v>
      </c>
      <c r="D117" s="32" t="s">
        <v>157</v>
      </c>
      <c r="E117" s="27"/>
      <c r="F117" s="29">
        <f>F118</f>
        <v>13.8</v>
      </c>
    </row>
    <row r="118" spans="1:6" s="6" customFormat="1" ht="15.75" customHeight="1">
      <c r="A118" s="44" t="s">
        <v>68</v>
      </c>
      <c r="B118" s="27" t="s">
        <v>11</v>
      </c>
      <c r="C118" s="27" t="s">
        <v>3</v>
      </c>
      <c r="D118" s="32" t="s">
        <v>157</v>
      </c>
      <c r="E118" s="27" t="s">
        <v>67</v>
      </c>
      <c r="F118" s="29">
        <f>F119</f>
        <v>13.8</v>
      </c>
    </row>
    <row r="119" spans="1:6" s="6" customFormat="1" ht="27.75" customHeight="1">
      <c r="A119" s="44" t="s">
        <v>93</v>
      </c>
      <c r="B119" s="27" t="s">
        <v>11</v>
      </c>
      <c r="C119" s="27" t="s">
        <v>3</v>
      </c>
      <c r="D119" s="32" t="s">
        <v>157</v>
      </c>
      <c r="E119" s="27" t="s">
        <v>69</v>
      </c>
      <c r="F119" s="29">
        <f>F120</f>
        <v>13.8</v>
      </c>
    </row>
    <row r="120" spans="1:6" s="6" customFormat="1" ht="29.25" customHeight="1">
      <c r="A120" s="44" t="s">
        <v>94</v>
      </c>
      <c r="B120" s="27" t="s">
        <v>11</v>
      </c>
      <c r="C120" s="27" t="s">
        <v>3</v>
      </c>
      <c r="D120" s="32" t="s">
        <v>157</v>
      </c>
      <c r="E120" s="27" t="s">
        <v>70</v>
      </c>
      <c r="F120" s="29">
        <f>12+1.8</f>
        <v>13.8</v>
      </c>
    </row>
    <row r="121" spans="1:6" s="6" customFormat="1" ht="15.75" customHeight="1">
      <c r="A121" s="48" t="s">
        <v>138</v>
      </c>
      <c r="B121" s="27" t="s">
        <v>11</v>
      </c>
      <c r="C121" s="27" t="s">
        <v>4</v>
      </c>
      <c r="D121" s="32"/>
      <c r="E121" s="27"/>
      <c r="F121" s="29">
        <f>F122</f>
        <v>1742.6999999999998</v>
      </c>
    </row>
    <row r="122" spans="1:6" s="6" customFormat="1" ht="15.75" customHeight="1">
      <c r="A122" s="26" t="s">
        <v>60</v>
      </c>
      <c r="B122" s="27" t="s">
        <v>11</v>
      </c>
      <c r="C122" s="27" t="s">
        <v>4</v>
      </c>
      <c r="D122" s="32" t="s">
        <v>36</v>
      </c>
      <c r="E122" s="27"/>
      <c r="F122" s="29">
        <f>F123</f>
        <v>1742.6999999999998</v>
      </c>
    </row>
    <row r="123" spans="1:6" s="6" customFormat="1" ht="65.25" customHeight="1">
      <c r="A123" s="48" t="s">
        <v>139</v>
      </c>
      <c r="B123" s="27" t="s">
        <v>11</v>
      </c>
      <c r="C123" s="27" t="s">
        <v>4</v>
      </c>
      <c r="D123" s="32" t="s">
        <v>136</v>
      </c>
      <c r="E123" s="27"/>
      <c r="F123" s="29">
        <f>F124</f>
        <v>1742.6999999999998</v>
      </c>
    </row>
    <row r="124" spans="1:6" s="6" customFormat="1" ht="15.75" customHeight="1">
      <c r="A124" s="44" t="s">
        <v>68</v>
      </c>
      <c r="B124" s="27" t="s">
        <v>11</v>
      </c>
      <c r="C124" s="27" t="s">
        <v>4</v>
      </c>
      <c r="D124" s="32" t="s">
        <v>136</v>
      </c>
      <c r="E124" s="27" t="s">
        <v>67</v>
      </c>
      <c r="F124" s="29">
        <f>F125</f>
        <v>1742.6999999999998</v>
      </c>
    </row>
    <row r="125" spans="1:6" s="6" customFormat="1" ht="31.5" customHeight="1">
      <c r="A125" s="44" t="s">
        <v>93</v>
      </c>
      <c r="B125" s="27" t="s">
        <v>11</v>
      </c>
      <c r="C125" s="27" t="s">
        <v>4</v>
      </c>
      <c r="D125" s="32" t="s">
        <v>136</v>
      </c>
      <c r="E125" s="27" t="s">
        <v>69</v>
      </c>
      <c r="F125" s="29">
        <f>F126</f>
        <v>1742.6999999999998</v>
      </c>
    </row>
    <row r="126" spans="1:6" s="6" customFormat="1" ht="27" customHeight="1">
      <c r="A126" s="26" t="s">
        <v>94</v>
      </c>
      <c r="B126" s="27" t="s">
        <v>11</v>
      </c>
      <c r="C126" s="27" t="s">
        <v>4</v>
      </c>
      <c r="D126" s="32" t="s">
        <v>136</v>
      </c>
      <c r="E126" s="27" t="s">
        <v>70</v>
      </c>
      <c r="F126" s="29">
        <f>1522.6+86+91.8+12+12.3+18</f>
        <v>1742.6999999999998</v>
      </c>
    </row>
    <row r="127" spans="1:6" s="4" customFormat="1" ht="16.5" customHeight="1">
      <c r="A127" s="48" t="s">
        <v>137</v>
      </c>
      <c r="B127" s="27" t="s">
        <v>57</v>
      </c>
      <c r="C127" s="27" t="s">
        <v>5</v>
      </c>
      <c r="D127" s="27"/>
      <c r="E127" s="27"/>
      <c r="F127" s="29">
        <f>F128</f>
        <v>3904.3999999999996</v>
      </c>
    </row>
    <row r="128" spans="1:6" s="4" customFormat="1" ht="21" customHeight="1">
      <c r="A128" s="26" t="s">
        <v>60</v>
      </c>
      <c r="B128" s="27" t="s">
        <v>11</v>
      </c>
      <c r="C128" s="27" t="s">
        <v>5</v>
      </c>
      <c r="D128" s="27" t="s">
        <v>36</v>
      </c>
      <c r="E128" s="27"/>
      <c r="F128" s="29">
        <f>F132</f>
        <v>3904.3999999999996</v>
      </c>
    </row>
    <row r="129" spans="1:6" s="4" customFormat="1" ht="27" customHeight="1" hidden="1">
      <c r="A129" s="26"/>
      <c r="B129" s="27"/>
      <c r="C129" s="27"/>
      <c r="D129" s="27"/>
      <c r="E129" s="27"/>
      <c r="F129" s="29"/>
    </row>
    <row r="130" spans="1:6" s="4" customFormat="1" ht="27" customHeight="1" hidden="1">
      <c r="A130" s="26"/>
      <c r="B130" s="27"/>
      <c r="C130" s="27"/>
      <c r="D130" s="27"/>
      <c r="E130" s="27"/>
      <c r="F130" s="29"/>
    </row>
    <row r="131" spans="1:6" s="4" customFormat="1" ht="12.75" hidden="1">
      <c r="A131" s="26"/>
      <c r="B131" s="27"/>
      <c r="C131" s="27"/>
      <c r="D131" s="27"/>
      <c r="E131" s="27"/>
      <c r="F131" s="29"/>
    </row>
    <row r="132" spans="1:6" s="12" customFormat="1" ht="56.25" customHeight="1">
      <c r="A132" s="49" t="s">
        <v>112</v>
      </c>
      <c r="B132" s="27" t="s">
        <v>11</v>
      </c>
      <c r="C132" s="27" t="s">
        <v>5</v>
      </c>
      <c r="D132" s="27" t="s">
        <v>37</v>
      </c>
      <c r="E132" s="27"/>
      <c r="F132" s="29">
        <f>F133</f>
        <v>3904.3999999999996</v>
      </c>
    </row>
    <row r="133" spans="1:6" s="12" customFormat="1" ht="12.75">
      <c r="A133" s="26" t="s">
        <v>68</v>
      </c>
      <c r="B133" s="27" t="s">
        <v>11</v>
      </c>
      <c r="C133" s="27" t="s">
        <v>5</v>
      </c>
      <c r="D133" s="27" t="s">
        <v>37</v>
      </c>
      <c r="E133" s="27" t="s">
        <v>67</v>
      </c>
      <c r="F133" s="29">
        <f>F134</f>
        <v>3904.3999999999996</v>
      </c>
    </row>
    <row r="134" spans="1:6" s="12" customFormat="1" ht="25.5">
      <c r="A134" s="26" t="s">
        <v>93</v>
      </c>
      <c r="B134" s="27" t="s">
        <v>11</v>
      </c>
      <c r="C134" s="27" t="s">
        <v>5</v>
      </c>
      <c r="D134" s="27" t="s">
        <v>37</v>
      </c>
      <c r="E134" s="27" t="s">
        <v>69</v>
      </c>
      <c r="F134" s="29">
        <f>F135</f>
        <v>3904.3999999999996</v>
      </c>
    </row>
    <row r="135" spans="1:6" s="12" customFormat="1" ht="25.5">
      <c r="A135" s="26" t="s">
        <v>94</v>
      </c>
      <c r="B135" s="27" t="s">
        <v>11</v>
      </c>
      <c r="C135" s="27" t="s">
        <v>5</v>
      </c>
      <c r="D135" s="27" t="s">
        <v>37</v>
      </c>
      <c r="E135" s="27" t="s">
        <v>70</v>
      </c>
      <c r="F135" s="29">
        <f>3451.5+271.7+28.7+4.1+48.5+99.9</f>
        <v>3904.3999999999996</v>
      </c>
    </row>
    <row r="136" spans="1:6" s="12" customFormat="1" ht="12.75">
      <c r="A136" s="26" t="s">
        <v>143</v>
      </c>
      <c r="B136" s="27" t="s">
        <v>52</v>
      </c>
      <c r="C136" s="27"/>
      <c r="D136" s="27"/>
      <c r="E136" s="27"/>
      <c r="F136" s="29">
        <f aca="true" t="shared" si="0" ref="F136:F141">F137</f>
        <v>45</v>
      </c>
    </row>
    <row r="137" spans="1:6" s="12" customFormat="1" ht="12.75">
      <c r="A137" s="26" t="s">
        <v>144</v>
      </c>
      <c r="B137" s="27" t="s">
        <v>52</v>
      </c>
      <c r="C137" s="27" t="s">
        <v>4</v>
      </c>
      <c r="D137" s="27"/>
      <c r="E137" s="27"/>
      <c r="F137" s="29">
        <f t="shared" si="0"/>
        <v>45</v>
      </c>
    </row>
    <row r="138" spans="1:6" s="12" customFormat="1" ht="12.75">
      <c r="A138" s="26" t="s">
        <v>60</v>
      </c>
      <c r="B138" s="27" t="s">
        <v>52</v>
      </c>
      <c r="C138" s="27" t="s">
        <v>4</v>
      </c>
      <c r="D138" s="27" t="s">
        <v>36</v>
      </c>
      <c r="E138" s="27"/>
      <c r="F138" s="29">
        <f t="shared" si="0"/>
        <v>45</v>
      </c>
    </row>
    <row r="139" spans="1:6" s="12" customFormat="1" ht="51">
      <c r="A139" s="49" t="s">
        <v>112</v>
      </c>
      <c r="B139" s="27" t="s">
        <v>52</v>
      </c>
      <c r="C139" s="27" t="s">
        <v>4</v>
      </c>
      <c r="D139" s="27" t="s">
        <v>37</v>
      </c>
      <c r="E139" s="27"/>
      <c r="F139" s="29">
        <f t="shared" si="0"/>
        <v>45</v>
      </c>
    </row>
    <row r="140" spans="1:6" s="12" customFormat="1" ht="12.75">
      <c r="A140" s="26" t="s">
        <v>68</v>
      </c>
      <c r="B140" s="27" t="s">
        <v>52</v>
      </c>
      <c r="C140" s="27" t="s">
        <v>4</v>
      </c>
      <c r="D140" s="27" t="s">
        <v>37</v>
      </c>
      <c r="E140" s="27" t="s">
        <v>67</v>
      </c>
      <c r="F140" s="29">
        <f t="shared" si="0"/>
        <v>45</v>
      </c>
    </row>
    <row r="141" spans="1:6" s="12" customFormat="1" ht="25.5">
      <c r="A141" s="26" t="s">
        <v>93</v>
      </c>
      <c r="B141" s="27" t="s">
        <v>52</v>
      </c>
      <c r="C141" s="27" t="s">
        <v>4</v>
      </c>
      <c r="D141" s="27" t="s">
        <v>37</v>
      </c>
      <c r="E141" s="27" t="s">
        <v>69</v>
      </c>
      <c r="F141" s="29">
        <f t="shared" si="0"/>
        <v>45</v>
      </c>
    </row>
    <row r="142" spans="1:6" s="12" customFormat="1" ht="25.5">
      <c r="A142" s="26" t="s">
        <v>94</v>
      </c>
      <c r="B142" s="27" t="s">
        <v>52</v>
      </c>
      <c r="C142" s="27" t="s">
        <v>4</v>
      </c>
      <c r="D142" s="27" t="s">
        <v>37</v>
      </c>
      <c r="E142" s="27" t="s">
        <v>70</v>
      </c>
      <c r="F142" s="29">
        <v>45</v>
      </c>
    </row>
    <row r="143" spans="1:6" s="12" customFormat="1" ht="12.75">
      <c r="A143" s="26" t="s">
        <v>58</v>
      </c>
      <c r="B143" s="27" t="s">
        <v>13</v>
      </c>
      <c r="C143" s="27"/>
      <c r="D143" s="27"/>
      <c r="E143" s="27"/>
      <c r="F143" s="29">
        <f>F144</f>
        <v>11845.6</v>
      </c>
    </row>
    <row r="144" spans="1:6" s="12" customFormat="1" ht="12.75">
      <c r="A144" s="26" t="s">
        <v>119</v>
      </c>
      <c r="B144" s="27" t="s">
        <v>13</v>
      </c>
      <c r="C144" s="27" t="s">
        <v>3</v>
      </c>
      <c r="D144" s="27"/>
      <c r="E144" s="27"/>
      <c r="F144" s="29">
        <f>F145+F150</f>
        <v>11845.6</v>
      </c>
    </row>
    <row r="145" spans="1:6" s="12" customFormat="1" ht="12.75">
      <c r="A145" s="26" t="s">
        <v>120</v>
      </c>
      <c r="B145" s="27" t="s">
        <v>13</v>
      </c>
      <c r="C145" s="27" t="s">
        <v>3</v>
      </c>
      <c r="D145" s="27" t="s">
        <v>121</v>
      </c>
      <c r="E145" s="27"/>
      <c r="F145" s="29">
        <f>F146</f>
        <v>151.8</v>
      </c>
    </row>
    <row r="146" spans="1:6" s="12" customFormat="1" ht="25.5">
      <c r="A146" s="26" t="s">
        <v>122</v>
      </c>
      <c r="B146" s="27" t="s">
        <v>13</v>
      </c>
      <c r="C146" s="27" t="s">
        <v>3</v>
      </c>
      <c r="D146" s="27" t="s">
        <v>123</v>
      </c>
      <c r="E146" s="27"/>
      <c r="F146" s="29">
        <f>F147</f>
        <v>151.8</v>
      </c>
    </row>
    <row r="147" spans="1:6" s="12" customFormat="1" ht="25.5">
      <c r="A147" s="31" t="s">
        <v>124</v>
      </c>
      <c r="B147" s="27" t="s">
        <v>13</v>
      </c>
      <c r="C147" s="27" t="s">
        <v>3</v>
      </c>
      <c r="D147" s="27" t="s">
        <v>123</v>
      </c>
      <c r="E147" s="27" t="s">
        <v>84</v>
      </c>
      <c r="F147" s="29">
        <f>F148</f>
        <v>151.8</v>
      </c>
    </row>
    <row r="148" spans="1:6" s="12" customFormat="1" ht="12.75">
      <c r="A148" s="33" t="s">
        <v>125</v>
      </c>
      <c r="B148" s="27" t="s">
        <v>13</v>
      </c>
      <c r="C148" s="27" t="s">
        <v>3</v>
      </c>
      <c r="D148" s="27" t="s">
        <v>123</v>
      </c>
      <c r="E148" s="27" t="s">
        <v>85</v>
      </c>
      <c r="F148" s="29">
        <f>F149</f>
        <v>151.8</v>
      </c>
    </row>
    <row r="149" spans="1:6" s="12" customFormat="1" ht="38.25">
      <c r="A149" s="31" t="s">
        <v>126</v>
      </c>
      <c r="B149" s="27" t="s">
        <v>13</v>
      </c>
      <c r="C149" s="27" t="s">
        <v>3</v>
      </c>
      <c r="D149" s="27" t="s">
        <v>123</v>
      </c>
      <c r="E149" s="27" t="s">
        <v>78</v>
      </c>
      <c r="F149" s="29">
        <v>151.8</v>
      </c>
    </row>
    <row r="150" spans="1:6" s="12" customFormat="1" ht="12.75">
      <c r="A150" s="26" t="s">
        <v>60</v>
      </c>
      <c r="B150" s="27" t="s">
        <v>13</v>
      </c>
      <c r="C150" s="27" t="s">
        <v>3</v>
      </c>
      <c r="D150" s="27" t="s">
        <v>36</v>
      </c>
      <c r="E150" s="27"/>
      <c r="F150" s="29">
        <f>F151</f>
        <v>11693.800000000001</v>
      </c>
    </row>
    <row r="151" spans="1:6" s="12" customFormat="1" ht="38.25">
      <c r="A151" s="37" t="s">
        <v>113</v>
      </c>
      <c r="B151" s="27" t="s">
        <v>13</v>
      </c>
      <c r="C151" s="27" t="s">
        <v>3</v>
      </c>
      <c r="D151" s="27" t="s">
        <v>90</v>
      </c>
      <c r="E151" s="27"/>
      <c r="F151" s="29">
        <f>F155+F152</f>
        <v>11693.800000000001</v>
      </c>
    </row>
    <row r="152" spans="1:6" s="12" customFormat="1" ht="12.75">
      <c r="A152" s="26" t="s">
        <v>68</v>
      </c>
      <c r="B152" s="27" t="s">
        <v>13</v>
      </c>
      <c r="C152" s="27" t="s">
        <v>3</v>
      </c>
      <c r="D152" s="27" t="s">
        <v>90</v>
      </c>
      <c r="E152" s="27" t="s">
        <v>67</v>
      </c>
      <c r="F152" s="29">
        <f>F153</f>
        <v>2540</v>
      </c>
    </row>
    <row r="153" spans="1:6" s="12" customFormat="1" ht="25.5">
      <c r="A153" s="26" t="s">
        <v>93</v>
      </c>
      <c r="B153" s="27" t="s">
        <v>13</v>
      </c>
      <c r="C153" s="27" t="s">
        <v>3</v>
      </c>
      <c r="D153" s="27" t="s">
        <v>90</v>
      </c>
      <c r="E153" s="27" t="s">
        <v>69</v>
      </c>
      <c r="F153" s="29">
        <f>F154</f>
        <v>2540</v>
      </c>
    </row>
    <row r="154" spans="1:6" s="12" customFormat="1" ht="25.5">
      <c r="A154" s="26" t="s">
        <v>94</v>
      </c>
      <c r="B154" s="27" t="s">
        <v>13</v>
      </c>
      <c r="C154" s="27" t="s">
        <v>3</v>
      </c>
      <c r="D154" s="27" t="s">
        <v>90</v>
      </c>
      <c r="E154" s="27" t="s">
        <v>70</v>
      </c>
      <c r="F154" s="29">
        <f>2540</f>
        <v>2540</v>
      </c>
    </row>
    <row r="155" spans="1:6" s="12" customFormat="1" ht="38.25">
      <c r="A155" s="31" t="s">
        <v>86</v>
      </c>
      <c r="B155" s="27" t="s">
        <v>13</v>
      </c>
      <c r="C155" s="27" t="s">
        <v>3</v>
      </c>
      <c r="D155" s="27" t="s">
        <v>90</v>
      </c>
      <c r="E155" s="27" t="s">
        <v>84</v>
      </c>
      <c r="F155" s="29">
        <f>F156</f>
        <v>9153.800000000001</v>
      </c>
    </row>
    <row r="156" spans="1:6" s="12" customFormat="1" ht="12.75">
      <c r="A156" s="33" t="s">
        <v>87</v>
      </c>
      <c r="B156" s="27" t="s">
        <v>13</v>
      </c>
      <c r="C156" s="27" t="s">
        <v>3</v>
      </c>
      <c r="D156" s="27" t="s">
        <v>90</v>
      </c>
      <c r="E156" s="27" t="s">
        <v>85</v>
      </c>
      <c r="F156" s="29">
        <f>F157</f>
        <v>9153.800000000001</v>
      </c>
    </row>
    <row r="157" spans="1:6" s="12" customFormat="1" ht="51">
      <c r="A157" s="31" t="s">
        <v>79</v>
      </c>
      <c r="B157" s="27" t="s">
        <v>13</v>
      </c>
      <c r="C157" s="27" t="s">
        <v>3</v>
      </c>
      <c r="D157" s="27" t="s">
        <v>90</v>
      </c>
      <c r="E157" s="27" t="s">
        <v>78</v>
      </c>
      <c r="F157" s="29">
        <f>5738.5+2774.6+52+588.7</f>
        <v>9153.800000000001</v>
      </c>
    </row>
    <row r="158" spans="1:7" s="12" customFormat="1" ht="12.75">
      <c r="A158" s="31" t="s">
        <v>80</v>
      </c>
      <c r="B158" s="27" t="s">
        <v>26</v>
      </c>
      <c r="C158" s="27"/>
      <c r="D158" s="27"/>
      <c r="E158" s="38"/>
      <c r="F158" s="29">
        <f>F159+F165</f>
        <v>217.6</v>
      </c>
      <c r="G158" s="15"/>
    </row>
    <row r="159" spans="1:7" s="12" customFormat="1" ht="12.75">
      <c r="A159" s="31" t="s">
        <v>98</v>
      </c>
      <c r="B159" s="27" t="s">
        <v>26</v>
      </c>
      <c r="C159" s="27" t="s">
        <v>3</v>
      </c>
      <c r="D159" s="27"/>
      <c r="E159" s="38"/>
      <c r="F159" s="29">
        <f>F160</f>
        <v>57.6</v>
      </c>
      <c r="G159" s="16"/>
    </row>
    <row r="160" spans="1:7" s="12" customFormat="1" ht="12.75">
      <c r="A160" s="26" t="s">
        <v>60</v>
      </c>
      <c r="B160" s="27" t="s">
        <v>26</v>
      </c>
      <c r="C160" s="27" t="s">
        <v>3</v>
      </c>
      <c r="D160" s="27" t="s">
        <v>36</v>
      </c>
      <c r="E160" s="38"/>
      <c r="F160" s="29">
        <f>F161</f>
        <v>57.6</v>
      </c>
      <c r="G160" s="16"/>
    </row>
    <row r="161" spans="1:7" s="12" customFormat="1" ht="51">
      <c r="A161" s="31" t="s">
        <v>114</v>
      </c>
      <c r="B161" s="27" t="s">
        <v>26</v>
      </c>
      <c r="C161" s="27" t="s">
        <v>3</v>
      </c>
      <c r="D161" s="27" t="s">
        <v>40</v>
      </c>
      <c r="E161" s="38"/>
      <c r="F161" s="29">
        <f>F163</f>
        <v>57.6</v>
      </c>
      <c r="G161" s="16"/>
    </row>
    <row r="162" spans="1:7" s="12" customFormat="1" ht="12.75">
      <c r="A162" s="31" t="s">
        <v>107</v>
      </c>
      <c r="B162" s="27" t="s">
        <v>26</v>
      </c>
      <c r="C162" s="27" t="s">
        <v>3</v>
      </c>
      <c r="D162" s="27" t="s">
        <v>40</v>
      </c>
      <c r="E162" s="27" t="s">
        <v>106</v>
      </c>
      <c r="F162" s="29">
        <f>F163</f>
        <v>57.6</v>
      </c>
      <c r="G162" s="16"/>
    </row>
    <row r="163" spans="1:6" s="12" customFormat="1" ht="25.5">
      <c r="A163" s="31" t="s">
        <v>82</v>
      </c>
      <c r="B163" s="27" t="s">
        <v>26</v>
      </c>
      <c r="C163" s="27" t="s">
        <v>3</v>
      </c>
      <c r="D163" s="27" t="s">
        <v>40</v>
      </c>
      <c r="E163" s="27" t="s">
        <v>83</v>
      </c>
      <c r="F163" s="29">
        <f>F164</f>
        <v>57.6</v>
      </c>
    </row>
    <row r="164" spans="1:6" s="12" customFormat="1" ht="25.5">
      <c r="A164" s="31" t="s">
        <v>99</v>
      </c>
      <c r="B164" s="27" t="s">
        <v>26</v>
      </c>
      <c r="C164" s="27" t="s">
        <v>3</v>
      </c>
      <c r="D164" s="27" t="s">
        <v>40</v>
      </c>
      <c r="E164" s="27" t="s">
        <v>81</v>
      </c>
      <c r="F164" s="29">
        <v>57.6</v>
      </c>
    </row>
    <row r="165" spans="1:6" s="12" customFormat="1" ht="12.75">
      <c r="A165" s="31" t="s">
        <v>141</v>
      </c>
      <c r="B165" s="27" t="s">
        <v>26</v>
      </c>
      <c r="C165" s="27" t="s">
        <v>5</v>
      </c>
      <c r="D165" s="27"/>
      <c r="E165" s="27"/>
      <c r="F165" s="29">
        <f>F166</f>
        <v>160</v>
      </c>
    </row>
    <row r="166" spans="1:6" s="12" customFormat="1" ht="12.75">
      <c r="A166" s="26" t="s">
        <v>60</v>
      </c>
      <c r="B166" s="27" t="s">
        <v>26</v>
      </c>
      <c r="C166" s="27" t="s">
        <v>5</v>
      </c>
      <c r="D166" s="27" t="s">
        <v>36</v>
      </c>
      <c r="E166" s="27"/>
      <c r="F166" s="29">
        <f>F167</f>
        <v>160</v>
      </c>
    </row>
    <row r="167" spans="1:6" s="12" customFormat="1" ht="51">
      <c r="A167" s="31" t="s">
        <v>114</v>
      </c>
      <c r="B167" s="27" t="s">
        <v>26</v>
      </c>
      <c r="C167" s="27" t="s">
        <v>5</v>
      </c>
      <c r="D167" s="27" t="s">
        <v>40</v>
      </c>
      <c r="E167" s="27"/>
      <c r="F167" s="29">
        <f>F168</f>
        <v>160</v>
      </c>
    </row>
    <row r="168" spans="1:6" s="12" customFormat="1" ht="12.75">
      <c r="A168" s="31" t="s">
        <v>107</v>
      </c>
      <c r="B168" s="27" t="s">
        <v>26</v>
      </c>
      <c r="C168" s="27" t="s">
        <v>5</v>
      </c>
      <c r="D168" s="27" t="s">
        <v>40</v>
      </c>
      <c r="E168" s="27" t="s">
        <v>106</v>
      </c>
      <c r="F168" s="29">
        <f>F169</f>
        <v>160</v>
      </c>
    </row>
    <row r="169" spans="1:6" s="12" customFormat="1" ht="38.25">
      <c r="A169" s="31" t="s">
        <v>142</v>
      </c>
      <c r="B169" s="27" t="s">
        <v>26</v>
      </c>
      <c r="C169" s="27" t="s">
        <v>5</v>
      </c>
      <c r="D169" s="27" t="s">
        <v>40</v>
      </c>
      <c r="E169" s="27" t="s">
        <v>140</v>
      </c>
      <c r="F169" s="29">
        <v>160</v>
      </c>
    </row>
    <row r="170" spans="1:6" s="12" customFormat="1" ht="12.75">
      <c r="A170" s="26" t="s">
        <v>29</v>
      </c>
      <c r="B170" s="27" t="s">
        <v>19</v>
      </c>
      <c r="C170" s="27"/>
      <c r="D170" s="27"/>
      <c r="E170" s="27"/>
      <c r="F170" s="29">
        <f>F171</f>
        <v>38</v>
      </c>
    </row>
    <row r="171" spans="1:6" s="3" customFormat="1" ht="12.75">
      <c r="A171" s="26" t="s">
        <v>16</v>
      </c>
      <c r="B171" s="27" t="s">
        <v>19</v>
      </c>
      <c r="C171" s="27" t="s">
        <v>3</v>
      </c>
      <c r="D171" s="32"/>
      <c r="E171" s="27"/>
      <c r="F171" s="29">
        <f>F173</f>
        <v>38</v>
      </c>
    </row>
    <row r="172" spans="1:6" s="3" customFormat="1" ht="12.75">
      <c r="A172" s="26" t="s">
        <v>60</v>
      </c>
      <c r="B172" s="27" t="s">
        <v>19</v>
      </c>
      <c r="C172" s="27" t="s">
        <v>3</v>
      </c>
      <c r="D172" s="32" t="s">
        <v>36</v>
      </c>
      <c r="E172" s="27"/>
      <c r="F172" s="29">
        <f>F173</f>
        <v>38</v>
      </c>
    </row>
    <row r="173" spans="1:6" s="3" customFormat="1" ht="51">
      <c r="A173" s="48" t="s">
        <v>115</v>
      </c>
      <c r="B173" s="27" t="s">
        <v>19</v>
      </c>
      <c r="C173" s="27" t="s">
        <v>3</v>
      </c>
      <c r="D173" s="32" t="s">
        <v>39</v>
      </c>
      <c r="E173" s="27"/>
      <c r="F173" s="29">
        <f>F174</f>
        <v>38</v>
      </c>
    </row>
    <row r="174" spans="1:6" s="3" customFormat="1" ht="12.75">
      <c r="A174" s="26" t="s">
        <v>68</v>
      </c>
      <c r="B174" s="27" t="s">
        <v>19</v>
      </c>
      <c r="C174" s="27" t="s">
        <v>3</v>
      </c>
      <c r="D174" s="32" t="s">
        <v>39</v>
      </c>
      <c r="E174" s="27" t="s">
        <v>67</v>
      </c>
      <c r="F174" s="29">
        <f>F175</f>
        <v>38</v>
      </c>
    </row>
    <row r="175" spans="1:6" s="3" customFormat="1" ht="25.5">
      <c r="A175" s="26" t="s">
        <v>93</v>
      </c>
      <c r="B175" s="27" t="s">
        <v>19</v>
      </c>
      <c r="C175" s="27" t="s">
        <v>3</v>
      </c>
      <c r="D175" s="32" t="s">
        <v>39</v>
      </c>
      <c r="E175" s="27" t="s">
        <v>69</v>
      </c>
      <c r="F175" s="29">
        <f>F176</f>
        <v>38</v>
      </c>
    </row>
    <row r="176" spans="1:6" s="3" customFormat="1" ht="25.5">
      <c r="A176" s="26" t="s">
        <v>94</v>
      </c>
      <c r="B176" s="27" t="s">
        <v>19</v>
      </c>
      <c r="C176" s="27" t="s">
        <v>3</v>
      </c>
      <c r="D176" s="32" t="s">
        <v>39</v>
      </c>
      <c r="E176" s="27" t="s">
        <v>70</v>
      </c>
      <c r="F176" s="29">
        <v>38</v>
      </c>
    </row>
    <row r="177" spans="1:6" s="3" customFormat="1" ht="12.75">
      <c r="A177" s="26" t="s">
        <v>6</v>
      </c>
      <c r="B177" s="27"/>
      <c r="C177" s="27"/>
      <c r="D177" s="27"/>
      <c r="E177" s="27"/>
      <c r="F177" s="29">
        <f>ROUNDUP(F12+F62+F69+F87+F114+F136+F143+F158+F170,1)</f>
        <v>40444.4</v>
      </c>
    </row>
    <row r="178" spans="1:6" s="3" customFormat="1" ht="25.5" customHeight="1">
      <c r="A178" s="18" t="s">
        <v>116</v>
      </c>
      <c r="B178" s="17"/>
      <c r="C178" s="52" t="s">
        <v>117</v>
      </c>
      <c r="D178" s="52"/>
      <c r="E178" s="17"/>
      <c r="F178" s="16"/>
    </row>
    <row r="179" spans="1:6" s="3" customFormat="1" ht="12.75">
      <c r="A179" s="19"/>
      <c r="B179" s="17"/>
      <c r="C179" s="17"/>
      <c r="D179" s="17"/>
      <c r="E179" s="17"/>
      <c r="F179" s="16"/>
    </row>
    <row r="180" spans="1:6" s="3" customFormat="1" ht="12.75">
      <c r="A180" s="19"/>
      <c r="B180" s="17"/>
      <c r="C180" s="17"/>
      <c r="D180" s="17"/>
      <c r="E180" s="17"/>
      <c r="F180" s="16"/>
    </row>
    <row r="181" spans="1:6" s="3" customFormat="1" ht="12.75">
      <c r="A181" s="19"/>
      <c r="B181" s="17"/>
      <c r="C181" s="17"/>
      <c r="D181" s="17"/>
      <c r="E181" s="17"/>
      <c r="F181" s="16"/>
    </row>
    <row r="182" spans="1:6" s="3" customFormat="1" ht="12.75">
      <c r="A182" s="21"/>
      <c r="B182" s="20"/>
      <c r="C182" s="20"/>
      <c r="D182" s="22"/>
      <c r="E182" s="22"/>
      <c r="F182" s="23"/>
    </row>
    <row r="183" spans="1:2" s="3" customFormat="1" ht="12.75">
      <c r="A183" s="10"/>
      <c r="B183" s="7"/>
    </row>
    <row r="184" spans="1:2" s="3" customFormat="1" ht="12.75">
      <c r="A184" s="10"/>
      <c r="B184" s="7"/>
    </row>
    <row r="185" spans="1:2" s="3" customFormat="1" ht="12.75">
      <c r="A185" s="10"/>
      <c r="B185" s="7"/>
    </row>
    <row r="186" spans="1:2" s="3" customFormat="1" ht="12.75">
      <c r="A186" s="10"/>
      <c r="B186" s="7"/>
    </row>
    <row r="187" spans="1:2" s="3" customFormat="1" ht="12.75">
      <c r="A187" s="10"/>
      <c r="B187" s="7"/>
    </row>
    <row r="188" spans="1:2" s="3" customFormat="1" ht="12.75">
      <c r="A188" s="10"/>
      <c r="B188" s="7"/>
    </row>
    <row r="189" spans="1:2" s="3" customFormat="1" ht="12.75">
      <c r="A189" s="10"/>
      <c r="B189" s="7"/>
    </row>
    <row r="190" spans="1:2" s="3" customFormat="1" ht="12.75">
      <c r="A190" s="10"/>
      <c r="B190" s="7"/>
    </row>
    <row r="191" spans="1:2" s="3" customFormat="1" ht="12.75">
      <c r="A191" s="10"/>
      <c r="B191" s="7"/>
    </row>
    <row r="192" spans="1:2" s="3" customFormat="1" ht="12.75">
      <c r="A192" s="10"/>
      <c r="B192" s="7"/>
    </row>
    <row r="193" spans="1:2" s="3" customFormat="1" ht="12.75">
      <c r="A193" s="10"/>
      <c r="B193" s="7"/>
    </row>
    <row r="194" spans="1:2" s="3" customFormat="1" ht="12.75">
      <c r="A194" s="10"/>
      <c r="B194" s="7"/>
    </row>
    <row r="195" spans="1:2" s="3" customFormat="1" ht="12.75">
      <c r="A195" s="10"/>
      <c r="B195" s="7"/>
    </row>
    <row r="196" spans="1:2" s="3" customFormat="1" ht="12.75">
      <c r="A196" s="10"/>
      <c r="B196" s="7"/>
    </row>
    <row r="197" spans="1:2" s="3" customFormat="1" ht="12.75">
      <c r="A197" s="10"/>
      <c r="B197" s="7"/>
    </row>
    <row r="198" spans="1:2" s="3" customFormat="1" ht="12.75">
      <c r="A198" s="10"/>
      <c r="B198" s="7"/>
    </row>
    <row r="199" spans="1:2" s="3" customFormat="1" ht="12.75">
      <c r="A199" s="10"/>
      <c r="B199" s="7"/>
    </row>
    <row r="200" spans="1:2" s="3" customFormat="1" ht="12.75">
      <c r="A200" s="10"/>
      <c r="B200" s="7"/>
    </row>
    <row r="201" spans="1:2" s="3" customFormat="1" ht="12.75">
      <c r="A201" s="10"/>
      <c r="B201" s="7"/>
    </row>
    <row r="202" spans="1:2" s="3" customFormat="1" ht="12.75">
      <c r="A202" s="10"/>
      <c r="B202" s="7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</sheetData>
  <sheetProtection/>
  <mergeCells count="5">
    <mergeCell ref="C178:D178"/>
    <mergeCell ref="B2:F2"/>
    <mergeCell ref="B3:F3"/>
    <mergeCell ref="C4:F4"/>
    <mergeCell ref="A6:F8"/>
  </mergeCells>
  <printOptions/>
  <pageMargins left="0.9055118110236221" right="0.31496062992125984" top="0" bottom="0" header="0.2755905511811024" footer="0.1968503937007874"/>
  <pageSetup fitToHeight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Voronov</dc:creator>
  <cp:keywords/>
  <dc:description/>
  <cp:lastModifiedBy>Татьяна</cp:lastModifiedBy>
  <cp:lastPrinted>2013-09-25T10:08:26Z</cp:lastPrinted>
  <dcterms:created xsi:type="dcterms:W3CDTF">2004-02-03T12:39:08Z</dcterms:created>
  <dcterms:modified xsi:type="dcterms:W3CDTF">2013-09-25T10:08:29Z</dcterms:modified>
  <cp:category/>
  <cp:version/>
  <cp:contentType/>
  <cp:contentStatus/>
</cp:coreProperties>
</file>